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11760" activeTab="4"/>
  </bookViews>
  <sheets>
    <sheet name="Доходы.№1" sheetId="1" r:id="rId1"/>
    <sheet name="Источ.деф.бюджета.№5" sheetId="2" r:id="rId2"/>
    <sheet name="Бюдже.ассигнов.№7" sheetId="3" r:id="rId3"/>
    <sheet name="Бюджет.ассигнов.№9" sheetId="4" r:id="rId4"/>
    <sheet name="Ведомствен.структура.№11" sheetId="5" r:id="rId5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B1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<sst xmlns="http://schemas.openxmlformats.org/spreadsheetml/2006/main" count="2059" uniqueCount="341">
  <si>
    <t>ВР</t>
  </si>
  <si>
    <t>ЭКР</t>
  </si>
  <si>
    <t>121</t>
  </si>
  <si>
    <t>211</t>
  </si>
  <si>
    <t>129</t>
  </si>
  <si>
    <t>213</t>
  </si>
  <si>
    <t>244</t>
  </si>
  <si>
    <t>223</t>
  </si>
  <si>
    <t>225</t>
  </si>
  <si>
    <t>226</t>
  </si>
  <si>
    <t>851</t>
  </si>
  <si>
    <t>852</t>
  </si>
  <si>
    <t>540</t>
  </si>
  <si>
    <t>853</t>
  </si>
  <si>
    <t>880</t>
  </si>
  <si>
    <t>6150000800</t>
  </si>
  <si>
    <t>7210091030</t>
  </si>
  <si>
    <t>870</t>
  </si>
  <si>
    <t>6120061010</t>
  </si>
  <si>
    <t>6120051180</t>
  </si>
  <si>
    <t>6210090020</t>
  </si>
  <si>
    <t>6220090030</t>
  </si>
  <si>
    <t>6830010010</t>
  </si>
  <si>
    <t>Дорожное хозяйство (дорожные фонды)</t>
  </si>
  <si>
    <t>6830010020</t>
  </si>
  <si>
    <t>6310090040</t>
  </si>
  <si>
    <t>6310090050</t>
  </si>
  <si>
    <t>6840010040</t>
  </si>
  <si>
    <t>6910040020</t>
  </si>
  <si>
    <t>6440090080</t>
  </si>
  <si>
    <t>6510090090</t>
  </si>
  <si>
    <t>Пенсионное обеспечение</t>
  </si>
  <si>
    <t>6610090100</t>
  </si>
  <si>
    <t>Массовый спорт</t>
  </si>
  <si>
    <t>6710090110</t>
  </si>
  <si>
    <t>730</t>
  </si>
  <si>
    <t>Обслуживание государственного внутреннего и муниципального долга</t>
  </si>
  <si>
    <t>01</t>
  </si>
  <si>
    <t>02</t>
  </si>
  <si>
    <t>04</t>
  </si>
  <si>
    <t>07</t>
  </si>
  <si>
    <t>11</t>
  </si>
  <si>
    <t>13</t>
  </si>
  <si>
    <t>03</t>
  </si>
  <si>
    <t>09</t>
  </si>
  <si>
    <t>10</t>
  </si>
  <si>
    <t>12</t>
  </si>
  <si>
    <t>05</t>
  </si>
  <si>
    <t>08</t>
  </si>
  <si>
    <t>ВСЕГО РАСХОДОВ</t>
  </si>
  <si>
    <t>Сумма</t>
  </si>
  <si>
    <t>00</t>
  </si>
  <si>
    <t>700</t>
  </si>
  <si>
    <t>800</t>
  </si>
  <si>
    <t>500</t>
  </si>
  <si>
    <t>№</t>
  </si>
  <si>
    <t>Ведом-ство</t>
  </si>
  <si>
    <t>Разд.</t>
  </si>
  <si>
    <t>Подраз-дел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</si>
  <si>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</si>
  <si>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</si>
  <si>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Уплата налога на имущество организаций и земельного налога</t>
  </si>
  <si>
    <t>850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</si>
  <si>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</si>
  <si>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Специальные расходы</t>
  </si>
  <si>
    <t>Резервные фонды</t>
  </si>
  <si>
    <t>Резервные средства</t>
  </si>
  <si>
    <t>Другие общегосударственные вопросы</t>
  </si>
  <si>
    <t>ЖИЛИЩНО-КОММУНАЛЬНОЕ ХОЗЯЙСТВО</t>
  </si>
  <si>
    <t>СОЦИАЛЬНАЯ ПОЛИТИКА</t>
  </si>
  <si>
    <t>Коммунальное хозяйство</t>
  </si>
  <si>
    <t>Расходы на осуществление государственных полномочий в сфере административных правоотношений</t>
  </si>
  <si>
    <t>НАЦИОНАЛЬНАЯ ОБОРОНА</t>
  </si>
  <si>
    <t>Мобилизационная и вневойсковая подготовка</t>
  </si>
  <si>
    <t>НАЦИОНАЛЬНАЯ  ЭКОНОМИКА</t>
  </si>
  <si>
    <t>Другие вопросы в области национальной экономики</t>
  </si>
  <si>
    <t>Благоустройство</t>
  </si>
  <si>
    <t>Целевые программы муниципальных образований</t>
  </si>
  <si>
    <t xml:space="preserve">Культура </t>
  </si>
  <si>
    <t>К решению Совета народных депутатов муниципального</t>
  </si>
  <si>
    <t>Наименование</t>
  </si>
  <si>
    <t>ЦСР</t>
  </si>
  <si>
    <t>Функционирование высшего должностного лица субъекта РФ и органа местного самоуправления</t>
  </si>
  <si>
    <r>
      <t>.</t>
    </r>
    <r>
      <rPr>
        <sz val="9"/>
        <rFont val="Times New Roman"/>
        <family val="1"/>
      </rPr>
      <t>6110000000</t>
    </r>
  </si>
  <si>
    <r>
      <t>.</t>
    </r>
    <r>
      <rPr>
        <sz val="9"/>
        <rFont val="Times New Roman"/>
        <family val="1"/>
      </rPr>
      <t>6110000100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</si>
  <si>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</si>
  <si>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</si>
  <si>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</si>
  <si>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</si>
  <si>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</si>
  <si>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r>
      <t>.</t>
    </r>
    <r>
      <rPr>
        <sz val="9"/>
        <rFont val="Times New Roman"/>
        <family val="1"/>
      </rPr>
      <t>6160000000</t>
    </r>
  </si>
  <si>
    <r>
      <t>.</t>
    </r>
    <r>
      <rPr>
        <sz val="9"/>
        <rFont val="Times New Roman"/>
        <family val="1"/>
      </rPr>
      <t>6160000400</t>
    </r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</si>
  <si>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</si>
  <si>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</si>
  <si>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</si>
  <si>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</si>
  <si>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290</t>
  </si>
  <si>
    <t>Иные бюджетные ассигнования</t>
  </si>
  <si>
    <t>Обеспечение проведения выборов и референдумов</t>
  </si>
  <si>
    <t>Проведение выборов и референдумов</t>
  </si>
  <si>
    <t>6150000000</t>
  </si>
  <si>
    <t>Проведение выборов в представительные  органы муниципального образования</t>
  </si>
  <si>
    <t>Резервный фонд</t>
  </si>
  <si>
    <t xml:space="preserve">Реализация иных мероприятий в рамках непрограммных расходов муниципальных органов </t>
  </si>
  <si>
    <t>Резервный фонд МО «Большесидоровское сельское поселение»</t>
  </si>
  <si>
    <t>Выполнение других обязательств государства</t>
  </si>
  <si>
    <t>6800000000</t>
  </si>
  <si>
    <t>Расходы  Осуществление первичного воинского учета на территориях, где отсутствуют военные комиссариаты</t>
  </si>
  <si>
    <t>6210000000</t>
  </si>
  <si>
    <t>6220000000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</si>
  <si>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</si>
  <si>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</si>
  <si>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6310000000</t>
  </si>
  <si>
    <t xml:space="preserve">КУЛЬТУРА, КИНЕМАТОГРАФИЯ </t>
  </si>
  <si>
    <t xml:space="preserve"> Культура</t>
  </si>
  <si>
    <t>6500000000</t>
  </si>
  <si>
    <t>6610000000</t>
  </si>
  <si>
    <t>Доплаты к пенсиям государственных служащих субъектов РФ и муниципальных служащих</t>
  </si>
  <si>
    <t>300</t>
  </si>
  <si>
    <t>Социальное обеспечение и иные выплаты населению</t>
  </si>
  <si>
    <t>ФИЗИЧЕСКАЯ КУЛЬТУРА И СПОРТ</t>
  </si>
  <si>
    <t>6710000000</t>
  </si>
  <si>
    <t>Обслуживание государственного (муниципального) долга</t>
  </si>
  <si>
    <t>6810010050</t>
  </si>
  <si>
    <t>Межбюджетные трансферты</t>
  </si>
  <si>
    <t>Иные межбюджетные трансферты</t>
  </si>
  <si>
    <t>образования «Большесидоровское сельское поселение»</t>
  </si>
  <si>
    <t>Приложение №9</t>
  </si>
  <si>
    <t>6810010060</t>
  </si>
  <si>
    <t>6440090090</t>
  </si>
  <si>
    <t>Приложение №7</t>
  </si>
  <si>
    <t>Приложение №11</t>
  </si>
  <si>
    <t>2021 г.</t>
  </si>
  <si>
    <t>2022 г.</t>
  </si>
  <si>
    <t xml:space="preserve">НАЦИОНАЛЬНАЯ БЕЗОПАСНОСТЬ И ПРАВООХРАНИТЕЛЬНАЯ ДЕЯТЕЛЬНОСТЬ </t>
  </si>
  <si>
    <t>КУЛЬТУРА, КИНЕМАТОГРАФИЯ</t>
  </si>
  <si>
    <t>НАИМЕНОВАНИЕ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</si>
  <si>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</si>
  <si>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</si>
  <si>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 Дорожные фонды)</t>
  </si>
  <si>
    <t>ОБСЛУЖИВАНИЕ ГОСУДАРСТВЕННОГО (МУНИЦИПАЛЬНОГО ) ДОЛГА</t>
  </si>
  <si>
    <t>Обслуживание государственого (муниципального) внутреннего долга</t>
  </si>
  <si>
    <t>Функционирование высшего должностного лица муниципального образования "Большесидоровское сельское поселение"</t>
  </si>
  <si>
    <t xml:space="preserve">Глава муниципального  образования "Большесидоровское сельское поселение" </t>
  </si>
  <si>
    <t>Фонды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</si>
  <si>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</si>
  <si>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органов местного самоуправлении сельского поселения</t>
  </si>
  <si>
    <t>Обеспечение функций государственных органов администрации муниципального образования</t>
  </si>
  <si>
    <t>Прочая закупка товаров, работ и услуг</t>
  </si>
  <si>
    <t>Уплата налогов,сборов и иных платежей</t>
  </si>
  <si>
    <t>Уплата прочих налогов, сборов</t>
  </si>
  <si>
    <t>Уплата иных платежей</t>
  </si>
  <si>
    <t>Руководство и управление в сфере установленных функций (Другие общегосударственные вопросы)</t>
  </si>
  <si>
    <t>Прочая закупка товаров, работ и услуг (Ритуальные услуги)</t>
  </si>
  <si>
    <t>Программы МО "Большесидоровское сельское поселение"</t>
  </si>
  <si>
    <t>НАЦИОНАЛЬНАЯ БЕЗОПАСНОСТЬ И ПРАВООХРАНИТЕНАЯ ДЕЯТЕЛЬНОСТЬ</t>
  </si>
  <si>
    <t>Обеспечение населения и территории сельского поселения от чрезвычайных ситуаций</t>
  </si>
  <si>
    <t xml:space="preserve">Обеспечение пожарной безопасности </t>
  </si>
  <si>
    <t>НАЦИОНАЛЬНАЯ ЭКОНОМИКА</t>
  </si>
  <si>
    <t>Обеспечение деятельности по землеустройству и землепользованию МО "Большесидоровское сельское поселение"</t>
  </si>
  <si>
    <t>Проведение кадастровых работ на земельных участках, отнесенных к собственности МО "Большесидоровске сельское поселение"</t>
  </si>
  <si>
    <t>Руководство и управление в сфере установленных функций( Коммунальное хозяйство)</t>
  </si>
  <si>
    <t>Поддержка ЖКХ МО "Большесидоровское сельское поселение"</t>
  </si>
  <si>
    <t>6440000000</t>
  </si>
  <si>
    <t>Обеспечение деятельности по благоустройству МО "Большесидоровское сельское поселение"</t>
  </si>
  <si>
    <t xml:space="preserve">Прочие мероприятия по благоустройству </t>
  </si>
  <si>
    <t>Обеспечение деятельности по культуре МО "Большесидоровское сельское поселение"</t>
  </si>
  <si>
    <t>Пенсионное обеспечение МО "Большесидоровское сельское поселение"</t>
  </si>
  <si>
    <t>312</t>
  </si>
  <si>
    <t>Иные пенсии, социальные доплаты к пенсиям</t>
  </si>
  <si>
    <t>Физическая культура и спорт МО "Большесидоровское сельское поселение"</t>
  </si>
  <si>
    <t>Расходы по массовому спорту</t>
  </si>
  <si>
    <t>ОБСЛУЖИВАНИЕ ГОСУДАРСТВЕННОГО (МУНИЦИПАЛЬНОГО) ДОЛГА</t>
  </si>
  <si>
    <t>Обслуживание  внутреннего и муниципального долга  сельским поселением</t>
  </si>
  <si>
    <t>Обслуживание муниципального долга</t>
  </si>
  <si>
    <t>МП "Формирование комфортной городской среды на территории МО "Большесидоровское сельское поселение" на период 2020-2024 годов"</t>
  </si>
  <si>
    <t xml:space="preserve">МЦП "О противодействии коррупции в муниципальном образовании "Большесидоровское сельское поселение" на 2021 - 2023 годы." </t>
  </si>
  <si>
    <t xml:space="preserve">МП "Профилактика правонарушений на территории МО "Большесидоровское сельское поселение" на 2021 - 2024 годы." </t>
  </si>
  <si>
    <t>МП "Формирование законопослушного поведения участников дорожного движения на территории МО "Большесидоровское сельское поселение" на 2021-2024 г."</t>
  </si>
  <si>
    <t>МП  «Развитие малого и среднего предпринимательства и физических лиц, не являющихся индивидуальными предпринимателями и применяющих специальный налоговый режим "Налог на профессиональный доход" в муниципальном образовании «Большесидоровское сельское поселение» на 2020-2022 годы.»</t>
  </si>
  <si>
    <t>МП "Использование и охрана земель на территории  муниципального образования "Большесидоровское сельское поселение" на период 2021-2023 годов"</t>
  </si>
  <si>
    <t xml:space="preserve"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 муниципального образования "Большесидоровское сельское поселение" на 2022 год </t>
  </si>
  <si>
    <t>Закупка энергетических ресурсов</t>
  </si>
  <si>
    <t>247</t>
  </si>
  <si>
    <t>6810010010</t>
  </si>
  <si>
    <t>6810010020</t>
  </si>
  <si>
    <t xml:space="preserve">МП "Военно-патриотическое воспитание несовершеннолетних и молодежи  МО "Большесидоровское сельское поселение" на 2020 - 2022 годы." </t>
  </si>
  <si>
    <t>6810010070</t>
  </si>
  <si>
    <t>6310090060</t>
  </si>
  <si>
    <t>6810010030</t>
  </si>
  <si>
    <t>Ведомственная структура расходов  бюджета муниципального образования  "Большесидоровское сельское поселение" на 2022 год.</t>
  </si>
  <si>
    <t xml:space="preserve">МП "Комплексные меры по профилактике терроризма и экстремизма, предупреждения межнациональных конфликтов в МО "Большесидоровское сельское поселение" на 2021 - 2023 годы." </t>
  </si>
  <si>
    <t>Расходы на  осуществление части полномочий органов местного самоуправлления МО "Большесидоровское сельское поселение", в части участия в государственной программе Республики Адыгея "Комплексное развитие сельских территорий" по строительству водопроводной сети в  с.Большесидоровское</t>
  </si>
  <si>
    <t>68401L5769</t>
  </si>
  <si>
    <t>Расходы на  осуществление части полномочий органов местного самоуправлления МО "Большесидоровское сельское поселение", в части участия в государственной программе Республики Адыгея "Комплексное развитие сельских территорий" по строительству водопроводной сети в а.Джамбечий</t>
  </si>
  <si>
    <t>68402L5769</t>
  </si>
  <si>
    <t>Муниципальная программа мероприятий по профилактике незаконного потребления наркотических средств и психотропных веществ на территории МО "Большесидоровское сельское поселение" на 2020-2022 годы</t>
  </si>
  <si>
    <t xml:space="preserve">Главный  специалист финансист         ________________________ К.В. Аванесова </t>
  </si>
  <si>
    <t>Приложение №1</t>
  </si>
  <si>
    <t>Поступление доходов по основным источникам в бюджет муниципального образования «Большесидоровское сельское  поселение» на 2022 год.</t>
  </si>
  <si>
    <t>тыс. руб.</t>
  </si>
  <si>
    <t>Коды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</si>
  <si>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</si>
  <si>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2022г.</t>
  </si>
  <si>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</si>
  <si>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</si>
  <si>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</si>
  <si>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</si>
  <si>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</si>
  <si>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</si>
  <si>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</si>
  <si>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</si>
  <si>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</si>
  <si>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</si>
  <si>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</si>
  <si>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</si>
  <si>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</si>
  <si>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</si>
  <si>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</si>
  <si>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</si>
  <si>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</si>
  <si>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</si>
  <si>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</si>
  <si>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</si>
  <si>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</si>
  <si>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</si>
  <si>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</si>
  <si>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</si>
  <si>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</si>
  <si>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000 1 05 0000 00 0000 0000</t>
  </si>
  <si>
    <t>Налоги на совокупный доход</t>
  </si>
  <si>
    <t>000 1 05 03000 01 0000 110</t>
  </si>
  <si>
    <t>Единый сельскохозяйственный налог</t>
  </si>
  <si>
    <t>000 1 05 03010 01 1000 110</t>
  </si>
  <si>
    <t>Единый сельскохозяйственный налог (ЕСХН)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</si>
  <si>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</si>
  <si>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</si>
  <si>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</si>
  <si>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</si>
  <si>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</si>
  <si>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</si>
  <si>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</si>
  <si>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</si>
  <si>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</si>
  <si>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</si>
  <si>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</si>
  <si>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</si>
  <si>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</si>
  <si>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</si>
  <si>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</si>
  <si>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</si>
  <si>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000 1 16 000000 00 0000 140</t>
  </si>
  <si>
    <t>Штрафы, санкции, возмещение ущерба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</si>
  <si>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</si>
  <si>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</si>
  <si>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</si>
  <si>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</si>
  <si>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</si>
  <si>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</si>
  <si>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</si>
  <si>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</si>
  <si>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</si>
  <si>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</si>
  <si>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</si>
  <si>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сельских поселений на выравнивание бюджетной обеспеченности</t>
  </si>
  <si>
    <t>000 2 02 300000 00 0000 150</t>
  </si>
  <si>
    <t>Субвенции бюджетам бюджетной системы Российской Федерации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</si>
  <si>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</si>
  <si>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</si>
  <si>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</si>
  <si>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</si>
  <si>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ВСЕГО ДОХОДОВ</t>
  </si>
  <si>
    <t>000 2 02 19999 10 0000 150</t>
  </si>
  <si>
    <t>Прочие дотации бюджетам сельских поселений</t>
  </si>
  <si>
    <t>Приложение №5</t>
  </si>
  <si>
    <t>Источники финансирования дефицита бюджета  МО "Большесидоровское  сельское поселение" на 2022 год</t>
  </si>
  <si>
    <t xml:space="preserve">тыс. рублей </t>
  </si>
  <si>
    <t xml:space="preserve">тыс. руб.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</si>
  <si>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</si>
  <si>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</si>
  <si>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Группа</t>
  </si>
  <si>
    <t>Под-груп-па</t>
  </si>
  <si>
    <t>Ста-тья</t>
  </si>
  <si>
    <t>Подстатья</t>
  </si>
  <si>
    <t>Элемент</t>
  </si>
  <si>
    <t>Вид источни-ков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</si>
  <si>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</si>
  <si>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1.</t>
  </si>
  <si>
    <t>01020000000000000</t>
  </si>
  <si>
    <t>Кредиты кредитных организаций в валюте Российской Федерации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</si>
  <si>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</si>
  <si>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</si>
  <si>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</si>
  <si>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</si>
  <si>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</si>
  <si>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1.2</t>
  </si>
  <si>
    <t>01020000020000710</t>
  </si>
  <si>
    <t>Получение кредитов от кредитных организаций бюджетами муниципальных районов в валюте Российской Федерации</t>
  </si>
  <si>
    <t>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</si>
  <si>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</si>
  <si>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810</t>
  </si>
  <si>
    <t>2.</t>
  </si>
  <si>
    <t>Бюджетные кредиты от других бюджетов бюджетной системы Российской Федерации</t>
  </si>
  <si>
    <t>2.1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</si>
  <si>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</si>
  <si>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2.2</t>
  </si>
  <si>
    <t>Погашение кредитов бюджетами муниципальных районов кредитов  от других бюджетов бюджетной системы Российской Федерации  в валюте Российской Федерации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</si>
  <si>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</si>
  <si>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</si>
  <si>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</si>
  <si>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</si>
  <si>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01050200000000500</t>
  </si>
  <si>
    <t>Увеличение прочих остатков средств бюджетов</t>
  </si>
  <si>
    <t>2.3</t>
  </si>
  <si>
    <t>01050201000000510</t>
  </si>
  <si>
    <t>Увеличение прочих остатков денежных средств бюджетов</t>
  </si>
  <si>
    <t>510</t>
  </si>
  <si>
    <t>2.4</t>
  </si>
  <si>
    <t>01050201020000510</t>
  </si>
  <si>
    <t>Увеличение прочих остатков денежных средств бюджетов муниципальных районов</t>
  </si>
  <si>
    <t>2.5</t>
  </si>
  <si>
    <t>01050000000000600</t>
  </si>
  <si>
    <t>Уменьшение остатков средств бюджетов</t>
  </si>
  <si>
    <t>600</t>
  </si>
  <si>
    <t>2.6</t>
  </si>
  <si>
    <t>01050200000000600</t>
  </si>
  <si>
    <t>Уменьшение прочих остатков средств бюджетов</t>
  </si>
  <si>
    <t>2.7</t>
  </si>
  <si>
    <t>01050201000000610</t>
  </si>
  <si>
    <t>Уменьшение прочих остатков денежных средств бюджетов</t>
  </si>
  <si>
    <t>610</t>
  </si>
  <si>
    <t>2.8</t>
  </si>
  <si>
    <t>01050201020000610</t>
  </si>
  <si>
    <t>Уменьшение прочих остатков денежных средств бюджетов муниципальных районов</t>
  </si>
  <si>
    <t>00000000000000000</t>
  </si>
  <si>
    <t>ИСТОЧНИКИ ВНУТРЕННЕГО ФИНАНСИРОВАНИЯ ДЕФИЦИТОВ БЮДЖЕТОВ</t>
  </si>
  <si>
    <r>
      <t>.</t>
    </r>
    <r>
      <rPr>
        <sz val="9"/>
        <rFont val="Times New Roman"/>
        <family val="1"/>
      </rPr>
      <t>6100055490</t>
    </r>
  </si>
  <si>
    <r>
      <t xml:space="preserve">РАСПРЕДЕЛЕНИЕ БЮДЖЕТНЫХ АССИГНОВАНИЙ  БЮДЖЕТА МУНИЦИПАЛЬНОГО ОБРАЗОВАНИЯ "БОЛЬШЕСИДОРОВСКОЕ СЕЛЬСКОЕ ПОСЕЛЕНИЕ"   ПО РАЗДЕЛАМ И ПОДРАЗДЕЛАМ, КЛАССИФИКАЦИИ </t>
    </r>
    <r>
      <rPr>
        <sz val="11"/>
        <rFont val="Times New Roman"/>
        <family val="1"/>
      </rPr>
      <t xml:space="preserve">РАСХОДОВ БЮДЖЕТОВ                                                                                                                         РОССИЙСКОЙ ФЕДЕРАЦИИ НА </t>
    </r>
    <r>
      <rPr>
        <sz val="14"/>
        <rFont val="Times New Roman"/>
        <family val="1"/>
      </rPr>
      <t>2022</t>
    </r>
    <r>
      <rPr>
        <sz val="11"/>
        <rFont val="Times New Roman"/>
        <family val="1"/>
      </rPr>
      <t xml:space="preserve"> ГОД</t>
    </r>
    <r>
      <rPr>
        <sz val="12"/>
        <rFont val="Times New Roman"/>
        <family val="1"/>
      </rPr>
      <t xml:space="preserve"> </t>
    </r>
  </si>
  <si>
    <t>№58 от  26.09.2022 г.</t>
  </si>
  <si>
    <t>Закупка товаров, работ, услуг в целях капитального ремонта государственного (муниципального) имущества</t>
  </si>
  <si>
    <t>243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</si>
</sst>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color indexed="9"/>
      <name val="Times New Roman"/>
      <family val="1"/>
    </font>
    <font>
      <b/>
      <sz val="8"/>
      <name val="Tahoma"/>
      <family val="2"/>
    </font>
    <font>
      <b/>
      <sz val="10"/>
      <name val="Arial Cyr"/>
      <family val="0"/>
    </font>
    <font>
      <sz val="9"/>
      <color indexed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2" fillId="0" borderId="0" xfId="52">
      <alignment/>
      <protection/>
    </xf>
    <xf numFmtId="0" fontId="9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3" fillId="0" borderId="0" xfId="52" applyFont="1" applyFill="1" applyAlignment="1">
      <alignment wrapText="1"/>
      <protection/>
    </xf>
    <xf numFmtId="0" fontId="3" fillId="0" borderId="0" xfId="52" applyFont="1" applyFill="1">
      <alignment/>
      <protection/>
    </xf>
    <xf numFmtId="0" fontId="10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 horizontal="right"/>
      <protection/>
    </xf>
    <xf numFmtId="0" fontId="10" fillId="0" borderId="0" xfId="52" applyFont="1" applyFill="1" applyAlignment="1">
      <alignment horizontal="right" vertical="top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164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/>
      <protection/>
    </xf>
    <xf numFmtId="49" fontId="11" fillId="0" borderId="10" xfId="52" applyNumberFormat="1" applyFont="1" applyFill="1" applyBorder="1" applyAlignment="1">
      <alignment horizontal="center" vertical="center"/>
      <protection/>
    </xf>
    <xf numFmtId="2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vertical="center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>
      <alignment wrapText="1"/>
      <protection/>
    </xf>
    <xf numFmtId="2" fontId="3" fillId="0" borderId="0" xfId="52" applyNumberFormat="1" applyFont="1" applyFill="1" applyAlignment="1">
      <alignment horizontal="center"/>
      <protection/>
    </xf>
    <xf numFmtId="0" fontId="10" fillId="0" borderId="0" xfId="52" applyFont="1" applyFill="1" applyBorder="1" applyAlignment="1">
      <alignment/>
      <protection/>
    </xf>
    <xf numFmtId="164" fontId="3" fillId="0" borderId="0" xfId="52" applyNumberFormat="1" applyFont="1" applyFill="1" applyAlignment="1">
      <alignment horizontal="center"/>
      <protection/>
    </xf>
    <xf numFmtId="0" fontId="3" fillId="0" borderId="10" xfId="52" applyFont="1" applyFill="1" applyBorder="1">
      <alignment/>
      <protection/>
    </xf>
    <xf numFmtId="0" fontId="3" fillId="0" borderId="11" xfId="52" applyFont="1" applyFill="1" applyBorder="1" applyAlignment="1">
      <alignment vertical="center" wrapText="1"/>
      <protection/>
    </xf>
    <xf numFmtId="0" fontId="3" fillId="0" borderId="12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wrapText="1"/>
      <protection/>
    </xf>
    <xf numFmtId="0" fontId="14" fillId="0" borderId="10" xfId="52" applyFont="1" applyFill="1" applyBorder="1" applyAlignment="1">
      <alignment wrapText="1"/>
      <protection/>
    </xf>
    <xf numFmtId="0" fontId="3" fillId="0" borderId="13" xfId="52" applyFont="1" applyFill="1" applyBorder="1" applyAlignment="1">
      <alignment vertical="center"/>
      <protection/>
    </xf>
    <xf numFmtId="0" fontId="4" fillId="0" borderId="0" xfId="52" applyFont="1" applyFill="1">
      <alignment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/>
      <protection/>
    </xf>
    <xf numFmtId="164" fontId="3" fillId="0" borderId="14" xfId="52" applyNumberFormat="1" applyFont="1" applyFill="1" applyBorder="1" applyAlignment="1">
      <alignment horizontal="center" vertical="center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49" fontId="3" fillId="0" borderId="0" xfId="52" applyNumberFormat="1" applyFont="1">
      <alignment/>
      <protection/>
    </xf>
    <xf numFmtId="0" fontId="7" fillId="0" borderId="0" xfId="52" applyFont="1">
      <alignment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5" fillId="0" borderId="0" xfId="52" applyFont="1" applyAlignment="1">
      <alignment horizontal="right"/>
      <protection/>
    </xf>
    <xf numFmtId="0" fontId="8" fillId="0" borderId="0" xfId="52" applyFont="1" applyAlignment="1">
      <alignment horizontal="right"/>
      <protection/>
    </xf>
    <xf numFmtId="165" fontId="5" fillId="0" borderId="0" xfId="52" applyNumberFormat="1" applyFont="1" applyAlignment="1">
      <alignment/>
      <protection/>
    </xf>
    <xf numFmtId="165" fontId="5" fillId="0" borderId="0" xfId="52" applyNumberFormat="1" applyFont="1" applyFill="1" applyAlignment="1">
      <alignment/>
      <protection/>
    </xf>
    <xf numFmtId="0" fontId="5" fillId="0" borderId="0" xfId="52" applyFont="1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5" fillId="0" borderId="0" xfId="52" applyFont="1" applyBorder="1" applyAlignment="1">
      <alignment/>
      <protection/>
    </xf>
    <xf numFmtId="0" fontId="5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Border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 wrapText="1"/>
      <protection/>
    </xf>
    <xf numFmtId="0" fontId="5" fillId="0" borderId="10" xfId="52" applyFont="1" applyBorder="1">
      <alignment/>
      <protection/>
    </xf>
    <xf numFmtId="49" fontId="8" fillId="0" borderId="10" xfId="52" applyNumberFormat="1" applyFont="1" applyBorder="1" applyAlignment="1">
      <alignment horizontal="center" vertical="center"/>
      <protection/>
    </xf>
    <xf numFmtId="164" fontId="8" fillId="3" borderId="10" xfId="52" applyNumberFormat="1" applyFont="1" applyFill="1" applyBorder="1" applyAlignment="1">
      <alignment horizontal="center" vertical="center"/>
      <protection/>
    </xf>
    <xf numFmtId="0" fontId="8" fillId="3" borderId="10" xfId="52" applyNumberFormat="1" applyFont="1" applyFill="1" applyBorder="1" applyAlignment="1">
      <alignment horizontal="center" vertical="center"/>
      <protection/>
    </xf>
    <xf numFmtId="0" fontId="8" fillId="3" borderId="10" xfId="52" applyFont="1" applyFill="1" applyBorder="1" applyAlignment="1">
      <alignment horizontal="center" vertical="center"/>
      <protection/>
    </xf>
    <xf numFmtId="0" fontId="5" fillId="0" borderId="15" xfId="52" applyFont="1" applyBorder="1">
      <alignment/>
      <protection/>
    </xf>
    <xf numFmtId="0" fontId="5" fillId="0" borderId="15" xfId="52" applyFont="1" applyBorder="1" applyAlignment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7" fillId="0" borderId="10" xfId="52" applyFont="1" applyFill="1" applyBorder="1" applyAlignment="1">
      <alignment vertical="center" wrapText="1"/>
      <protection/>
    </xf>
    <xf numFmtId="49" fontId="3" fillId="0" borderId="0" xfId="52" applyNumberFormat="1" applyFont="1" applyFill="1" applyAlignment="1">
      <alignment horizontal="right" vertical="center"/>
      <protection/>
    </xf>
    <xf numFmtId="0" fontId="10" fillId="0" borderId="0" xfId="52" applyFont="1" applyFill="1" applyAlignment="1">
      <alignment horizontal="right" vertical="center" wrapText="1"/>
      <protection/>
    </xf>
    <xf numFmtId="0" fontId="10" fillId="0" borderId="0" xfId="52" applyFont="1" applyFill="1" applyBorder="1" applyAlignment="1">
      <alignment vertical="center"/>
      <protection/>
    </xf>
    <xf numFmtId="0" fontId="7" fillId="0" borderId="11" xfId="52" applyFont="1" applyFill="1" applyBorder="1" applyAlignment="1">
      <alignment vertical="center" wrapText="1"/>
      <protection/>
    </xf>
    <xf numFmtId="49" fontId="7" fillId="0" borderId="10" xfId="52" applyNumberFormat="1" applyFont="1" applyFill="1" applyBorder="1" applyAlignment="1">
      <alignment horizontal="center" vertical="center"/>
      <protection/>
    </xf>
    <xf numFmtId="164" fontId="7" fillId="0" borderId="10" xfId="52" applyNumberFormat="1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vertical="center" wrapText="1"/>
      <protection/>
    </xf>
    <xf numFmtId="0" fontId="6" fillId="0" borderId="11" xfId="52" applyFont="1" applyFill="1" applyBorder="1" applyAlignment="1">
      <alignment vertical="center" wrapText="1"/>
      <protection/>
    </xf>
    <xf numFmtId="49" fontId="6" fillId="0" borderId="10" xfId="52" applyNumberFormat="1" applyFont="1" applyFill="1" applyBorder="1" applyAlignment="1">
      <alignment horizontal="center" vertical="center"/>
      <protection/>
    </xf>
    <xf numFmtId="164" fontId="6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vertical="center" wrapText="1"/>
      <protection/>
    </xf>
    <xf numFmtId="0" fontId="9" fillId="0" borderId="11" xfId="52" applyFont="1" applyFill="1" applyBorder="1" applyAlignment="1">
      <alignment vertical="center" wrapText="1"/>
      <protection/>
    </xf>
    <xf numFmtId="49" fontId="9" fillId="0" borderId="10" xfId="52" applyNumberFormat="1" applyFont="1" applyFill="1" applyBorder="1" applyAlignment="1">
      <alignment horizontal="center" vertical="center"/>
      <protection/>
    </xf>
    <xf numFmtId="164" fontId="9" fillId="0" borderId="10" xfId="52" applyNumberFormat="1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/>
      <protection/>
    </xf>
    <xf numFmtId="49" fontId="3" fillId="0" borderId="0" xfId="52" applyNumberFormat="1" applyFont="1" applyFill="1" applyAlignment="1">
      <alignment horizontal="right"/>
      <protection/>
    </xf>
    <xf numFmtId="164" fontId="3" fillId="0" borderId="0" xfId="52" applyNumberFormat="1" applyFont="1" applyFill="1">
      <alignment/>
      <protection/>
    </xf>
    <xf numFmtId="0" fontId="7" fillId="0" borderId="10" xfId="52" applyFont="1" applyFill="1" applyBorder="1" applyAlignment="1">
      <alignment vertical="center"/>
      <protection/>
    </xf>
    <xf numFmtId="0" fontId="3" fillId="0" borderId="0" xfId="52" applyFont="1" applyFill="1" applyAlignment="1">
      <alignment horizontal="center" wrapText="1"/>
      <protection/>
    </xf>
    <xf numFmtId="0" fontId="10" fillId="0" borderId="0" xfId="52" applyFont="1" applyFill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0" xfId="52" applyNumberFormat="1" applyFont="1" applyFill="1" applyAlignment="1">
      <alignment horizontal="right"/>
      <protection/>
    </xf>
    <xf numFmtId="164" fontId="7" fillId="33" borderId="10" xfId="52" applyNumberFormat="1" applyFont="1" applyFill="1" applyBorder="1" applyAlignment="1">
      <alignment horizontal="center" vertical="center"/>
      <protection/>
    </xf>
    <xf numFmtId="0" fontId="3" fillId="33" borderId="0" xfId="52" applyFont="1" applyFill="1" applyBorder="1">
      <alignment/>
      <protection/>
    </xf>
    <xf numFmtId="164" fontId="3" fillId="33" borderId="0" xfId="52" applyNumberFormat="1" applyFont="1" applyFill="1" applyBorder="1">
      <alignment/>
      <protection/>
    </xf>
    <xf numFmtId="164" fontId="3" fillId="0" borderId="0" xfId="52" applyNumberFormat="1" applyFont="1" applyFill="1" applyBorder="1">
      <alignment/>
      <protection/>
    </xf>
    <xf numFmtId="0" fontId="54" fillId="0" borderId="0" xfId="0" applyFont="1" applyAlignment="1">
      <alignment horizontal="right" vertical="center" wrapText="1"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0" xfId="52" applyNumberFormat="1" applyFont="1" applyFill="1" applyAlignment="1">
      <alignment horizontal="right"/>
      <protection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4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165" fontId="55" fillId="0" borderId="10" xfId="0" applyNumberFormat="1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6" xfId="0" applyFont="1" applyBorder="1" applyAlignment="1">
      <alignment vertical="center" wrapText="1"/>
    </xf>
    <xf numFmtId="165" fontId="55" fillId="0" borderId="16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165" fontId="54" fillId="0" borderId="10" xfId="0" applyNumberFormat="1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164" fontId="55" fillId="0" borderId="10" xfId="0" applyNumberFormat="1" applyFont="1" applyBorder="1" applyAlignment="1">
      <alignment horizontal="center" vertical="center" wrapText="1"/>
    </xf>
    <xf numFmtId="164" fontId="54" fillId="0" borderId="10" xfId="0" applyNumberFormat="1" applyFont="1" applyBorder="1" applyAlignment="1">
      <alignment horizontal="center" vertical="center" wrapText="1"/>
    </xf>
    <xf numFmtId="0" fontId="57" fillId="0" borderId="16" xfId="0" applyFont="1" applyBorder="1" applyAlignment="1">
      <alignment vertical="center" wrapText="1"/>
    </xf>
    <xf numFmtId="165" fontId="54" fillId="0" borderId="16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19" fillId="0" borderId="0" xfId="52" applyFont="1">
      <alignment/>
      <protection/>
    </xf>
    <xf numFmtId="49" fontId="19" fillId="0" borderId="0" xfId="52" applyNumberFormat="1" applyFont="1">
      <alignment/>
      <protection/>
    </xf>
    <xf numFmtId="0" fontId="19" fillId="0" borderId="0" xfId="52" applyNumberFormat="1" applyFont="1" applyAlignment="1">
      <alignment wrapText="1"/>
      <protection/>
    </xf>
    <xf numFmtId="165" fontId="19" fillId="0" borderId="0" xfId="52" applyNumberFormat="1" applyFont="1">
      <alignment/>
      <protection/>
    </xf>
    <xf numFmtId="165" fontId="19" fillId="0" borderId="0" xfId="52" applyNumberFormat="1" applyFont="1" applyAlignment="1">
      <alignment horizontal="right"/>
      <protection/>
    </xf>
    <xf numFmtId="165" fontId="4" fillId="0" borderId="0" xfId="52" applyNumberFormat="1" applyFont="1" applyAlignment="1">
      <alignment/>
      <protection/>
    </xf>
    <xf numFmtId="0" fontId="20" fillId="0" borderId="0" xfId="52" applyFont="1" applyAlignment="1">
      <alignment wrapText="1"/>
      <protection/>
    </xf>
    <xf numFmtId="49" fontId="20" fillId="0" borderId="0" xfId="52" applyNumberFormat="1" applyFont="1" applyAlignment="1" quotePrefix="1">
      <alignment wrapText="1"/>
      <protection/>
    </xf>
    <xf numFmtId="0" fontId="20" fillId="0" borderId="0" xfId="52" applyNumberFormat="1" applyFont="1" applyAlignment="1" quotePrefix="1">
      <alignment wrapText="1"/>
      <protection/>
    </xf>
    <xf numFmtId="3" fontId="20" fillId="0" borderId="0" xfId="52" applyNumberFormat="1" applyFont="1" applyAlignment="1">
      <alignment horizontal="right"/>
      <protection/>
    </xf>
    <xf numFmtId="49" fontId="3" fillId="0" borderId="10" xfId="52" applyNumberFormat="1" applyFont="1" applyBorder="1" applyAlignment="1" quotePrefix="1">
      <alignment horizontal="center" vertic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center" wrapText="1"/>
      <protection/>
    </xf>
    <xf numFmtId="0" fontId="21" fillId="0" borderId="0" xfId="52" applyFont="1" applyAlignment="1">
      <alignment wrapText="1"/>
      <protection/>
    </xf>
    <xf numFmtId="0" fontId="9" fillId="0" borderId="10" xfId="52" applyFont="1" applyBorder="1" applyAlignment="1">
      <alignment horizontal="center" vertical="center"/>
      <protection/>
    </xf>
    <xf numFmtId="49" fontId="9" fillId="0" borderId="10" xfId="52" applyNumberFormat="1" applyFont="1" applyBorder="1">
      <alignment/>
      <protection/>
    </xf>
    <xf numFmtId="0" fontId="9" fillId="0" borderId="10" xfId="52" applyNumberFormat="1" applyFont="1" applyBorder="1" applyAlignment="1">
      <alignment wrapText="1"/>
      <protection/>
    </xf>
    <xf numFmtId="49" fontId="9" fillId="0" borderId="10" xfId="52" applyNumberFormat="1" applyFont="1" applyBorder="1" applyAlignment="1">
      <alignment horizontal="center" vertical="center"/>
      <protection/>
    </xf>
    <xf numFmtId="165" fontId="9" fillId="34" borderId="10" xfId="52" applyNumberFormat="1" applyFont="1" applyFill="1" applyBorder="1" applyAlignment="1" applyProtection="1">
      <alignment horizontal="center" vertical="center"/>
      <protection locked="0"/>
    </xf>
    <xf numFmtId="165" fontId="9" fillId="0" borderId="10" xfId="52" applyNumberFormat="1" applyFont="1" applyBorder="1" applyAlignment="1">
      <alignment horizontal="center" vertical="center"/>
      <protection/>
    </xf>
    <xf numFmtId="0" fontId="9" fillId="0" borderId="0" xfId="52" applyFont="1">
      <alignment/>
      <protection/>
    </xf>
    <xf numFmtId="0" fontId="19" fillId="0" borderId="10" xfId="52" applyFont="1" applyBorder="1" applyAlignment="1">
      <alignment horizontal="center" vertical="center"/>
      <protection/>
    </xf>
    <xf numFmtId="49" fontId="19" fillId="0" borderId="10" xfId="52" applyNumberFormat="1" applyFont="1" applyBorder="1">
      <alignment/>
      <protection/>
    </xf>
    <xf numFmtId="0" fontId="19" fillId="0" borderId="10" xfId="52" applyNumberFormat="1" applyFont="1" applyBorder="1" applyAlignment="1">
      <alignment wrapText="1"/>
      <protection/>
    </xf>
    <xf numFmtId="49" fontId="19" fillId="0" borderId="10" xfId="52" applyNumberFormat="1" applyFont="1" applyBorder="1" applyAlignment="1">
      <alignment horizontal="center" vertical="center"/>
      <protection/>
    </xf>
    <xf numFmtId="165" fontId="19" fillId="34" borderId="10" xfId="52" applyNumberFormat="1" applyFont="1" applyFill="1" applyBorder="1" applyAlignment="1" applyProtection="1">
      <alignment horizontal="center" vertical="center"/>
      <protection locked="0"/>
    </xf>
    <xf numFmtId="165" fontId="19" fillId="0" borderId="10" xfId="52" applyNumberFormat="1" applyFont="1" applyBorder="1" applyAlignment="1">
      <alignment horizontal="center" vertical="center"/>
      <protection/>
    </xf>
    <xf numFmtId="49" fontId="19" fillId="0" borderId="10" xfId="52" applyNumberFormat="1" applyFont="1" applyBorder="1" applyAlignment="1">
      <alignment horizontal="center" vertical="center" wrapText="1"/>
      <protection/>
    </xf>
    <xf numFmtId="0" fontId="3" fillId="0" borderId="16" xfId="52" applyFont="1" applyFill="1" applyBorder="1" applyAlignment="1" applyProtection="1">
      <alignment horizontal="center" vertical="center" wrapText="1" shrinkToFit="1"/>
      <protection/>
    </xf>
    <xf numFmtId="0" fontId="3" fillId="0" borderId="14" xfId="52" applyFont="1" applyFill="1" applyBorder="1" applyAlignment="1" applyProtection="1">
      <alignment horizontal="center" vertical="center" wrapText="1" shrinkToFit="1"/>
      <protection/>
    </xf>
    <xf numFmtId="0" fontId="7" fillId="0" borderId="10" xfId="52" applyFont="1" applyFill="1" applyBorder="1" applyAlignment="1" applyProtection="1">
      <alignment vertical="center" wrapText="1" shrinkToFit="1"/>
      <protection/>
    </xf>
    <xf numFmtId="0" fontId="3" fillId="0" borderId="10" xfId="52" applyFont="1" applyFill="1" applyBorder="1" applyAlignment="1" applyProtection="1">
      <alignment vertical="center" wrapText="1" shrinkToFit="1"/>
      <protection/>
    </xf>
    <xf numFmtId="0" fontId="3" fillId="0" borderId="10" xfId="52" applyFont="1" applyFill="1" applyBorder="1" applyAlignment="1" applyProtection="1">
      <alignment wrapText="1" shrinkToFit="1"/>
      <protection/>
    </xf>
    <xf numFmtId="0" fontId="14" fillId="0" borderId="10" xfId="52" applyFont="1" applyFill="1" applyBorder="1" applyAlignment="1" applyProtection="1">
      <alignment wrapText="1" shrinkToFit="1"/>
      <protection/>
    </xf>
    <xf numFmtId="0" fontId="6" fillId="0" borderId="10" xfId="52" applyFont="1" applyFill="1" applyBorder="1" applyAlignment="1" applyProtection="1">
      <alignment vertical="center" wrapText="1" shrinkToFit="1"/>
      <protection/>
    </xf>
    <xf numFmtId="0" fontId="9" fillId="0" borderId="10" xfId="52" applyFont="1" applyFill="1" applyBorder="1" applyAlignment="1" applyProtection="1">
      <alignment vertical="center" wrapText="1" shrinkToFit="1"/>
      <protection/>
    </xf>
    <xf numFmtId="0" fontId="3" fillId="0" borderId="10" xfId="52" applyFont="1" applyFill="1" applyBorder="1" applyAlignment="1" applyProtection="1">
      <alignment horizontal="left" vertical="center" wrapText="1" shrinkToFit="1"/>
      <protection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right" vertical="center" wrapText="1"/>
    </xf>
    <xf numFmtId="0" fontId="54" fillId="0" borderId="0" xfId="0" applyFont="1" applyFill="1" applyAlignment="1">
      <alignment horizontal="right" vertical="center" wrapText="1"/>
    </xf>
    <xf numFmtId="0" fontId="55" fillId="0" borderId="0" xfId="0" applyFont="1" applyAlignment="1">
      <alignment horizontal="center" vertical="center" wrapText="1"/>
    </xf>
    <xf numFmtId="165" fontId="3" fillId="0" borderId="10" xfId="52" applyNumberFormat="1" applyFont="1" applyBorder="1" applyAlignment="1">
      <alignment horizontal="center" vertical="center" wrapText="1"/>
      <protection/>
    </xf>
    <xf numFmtId="165" fontId="4" fillId="0" borderId="0" xfId="52" applyNumberFormat="1" applyFont="1" applyFill="1" applyAlignment="1">
      <alignment horizontal="right"/>
      <protection/>
    </xf>
    <xf numFmtId="0" fontId="8" fillId="0" borderId="0" xfId="52" applyNumberFormat="1" applyFont="1" applyAlignment="1">
      <alignment horizontal="center" wrapText="1"/>
      <protection/>
    </xf>
    <xf numFmtId="49" fontId="19" fillId="0" borderId="10" xfId="52" applyNumberFormat="1" applyFont="1" applyBorder="1" applyAlignment="1">
      <alignment horizontal="center" vertical="center" wrapText="1"/>
      <protection/>
    </xf>
    <xf numFmtId="2" fontId="3" fillId="0" borderId="10" xfId="52" applyNumberFormat="1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 quotePrefix="1">
      <alignment horizontal="center" vertical="center" wrapText="1"/>
      <protection/>
    </xf>
    <xf numFmtId="0" fontId="5" fillId="0" borderId="0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5" xfId="52" applyFont="1" applyBorder="1" applyAlignment="1">
      <alignment horizontal="left" vertical="center"/>
      <protection/>
    </xf>
    <xf numFmtId="0" fontId="8" fillId="0" borderId="13" xfId="52" applyFont="1" applyBorder="1" applyAlignment="1">
      <alignment horizontal="left" vertical="center"/>
      <protection/>
    </xf>
    <xf numFmtId="0" fontId="8" fillId="0" borderId="11" xfId="52" applyFont="1" applyBorder="1" applyAlignment="1">
      <alignment horizontal="left" vertical="center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11" xfId="52" applyFont="1" applyBorder="1" applyAlignment="1">
      <alignment horizontal="left" vertical="center" wrapText="1"/>
      <protection/>
    </xf>
    <xf numFmtId="0" fontId="5" fillId="0" borderId="15" xfId="52" applyFont="1" applyBorder="1" applyAlignment="1">
      <alignment horizontal="left"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/>
      <protection/>
    </xf>
    <xf numFmtId="0" fontId="4" fillId="0" borderId="13" xfId="52" applyFont="1" applyBorder="1" applyAlignment="1">
      <alignment horizontal="left" vertical="center"/>
      <protection/>
    </xf>
    <xf numFmtId="0" fontId="4" fillId="0" borderId="11" xfId="52" applyFont="1" applyBorder="1" applyAlignment="1">
      <alignment horizontal="left" vertical="center"/>
      <protection/>
    </xf>
    <xf numFmtId="0" fontId="8" fillId="0" borderId="15" xfId="52" applyFont="1" applyBorder="1" applyAlignment="1">
      <alignment horizontal="left" vertical="center" wrapText="1"/>
      <protection/>
    </xf>
    <xf numFmtId="0" fontId="8" fillId="0" borderId="13" xfId="52" applyFont="1" applyBorder="1" applyAlignment="1">
      <alignment horizontal="left" vertical="center" wrapText="1"/>
      <protection/>
    </xf>
    <xf numFmtId="0" fontId="8" fillId="0" borderId="11" xfId="52" applyFont="1" applyBorder="1" applyAlignment="1">
      <alignment horizontal="left" vertical="center" wrapText="1"/>
      <protection/>
    </xf>
    <xf numFmtId="0" fontId="57" fillId="0" borderId="15" xfId="52" applyFont="1" applyFill="1" applyBorder="1" applyAlignment="1">
      <alignment horizontal="left" vertical="center" wrapText="1"/>
      <protection/>
    </xf>
    <xf numFmtId="0" fontId="58" fillId="0" borderId="15" xfId="52" applyFont="1" applyFill="1" applyBorder="1" applyAlignment="1">
      <alignment horizontal="left" vertical="center" wrapText="1"/>
      <protection/>
    </xf>
    <xf numFmtId="0" fontId="58" fillId="0" borderId="15" xfId="52" applyFont="1" applyFill="1" applyBorder="1" applyAlignment="1">
      <alignment horizontal="left" vertical="top" wrapText="1"/>
      <protection/>
    </xf>
    <xf numFmtId="0" fontId="58" fillId="0" borderId="13" xfId="52" applyFont="1" applyFill="1" applyBorder="1" applyAlignment="1">
      <alignment horizontal="left" vertical="top" wrapText="1"/>
      <protection/>
    </xf>
    <xf numFmtId="0" fontId="58" fillId="0" borderId="11" xfId="52" applyFont="1" applyFill="1" applyBorder="1" applyAlignment="1">
      <alignment horizontal="left" vertical="top" wrapText="1"/>
      <protection/>
    </xf>
    <xf numFmtId="0" fontId="8" fillId="0" borderId="15" xfId="52" applyFont="1" applyBorder="1" applyAlignment="1">
      <alignment horizontal="center" vertical="center"/>
      <protection/>
    </xf>
    <xf numFmtId="0" fontId="8" fillId="0" borderId="13" xfId="52" applyFont="1" applyBorder="1" applyAlignment="1">
      <alignment horizontal="center" vertical="center"/>
      <protection/>
    </xf>
    <xf numFmtId="0" fontId="8" fillId="0" borderId="11" xfId="52" applyFont="1" applyBorder="1" applyAlignment="1">
      <alignment horizontal="center" vertical="center"/>
      <protection/>
    </xf>
    <xf numFmtId="165" fontId="5" fillId="0" borderId="0" xfId="52" applyNumberFormat="1" applyFont="1" applyFill="1" applyAlignment="1">
      <alignment horizontal="right"/>
      <protection/>
    </xf>
    <xf numFmtId="0" fontId="8" fillId="0" borderId="0" xfId="52" applyFont="1" applyBorder="1" applyAlignment="1">
      <alignment horizontal="center" wrapText="1"/>
      <protection/>
    </xf>
    <xf numFmtId="0" fontId="5" fillId="0" borderId="15" xfId="52" applyFont="1" applyBorder="1" applyAlignment="1">
      <alignment horizontal="left" vertical="center"/>
      <protection/>
    </xf>
    <xf numFmtId="0" fontId="5" fillId="0" borderId="13" xfId="52" applyFont="1" applyBorder="1" applyAlignment="1">
      <alignment horizontal="left" vertical="center"/>
      <protection/>
    </xf>
    <xf numFmtId="0" fontId="5" fillId="0" borderId="11" xfId="52" applyFont="1" applyBorder="1" applyAlignment="1">
      <alignment horizontal="left" vertical="center"/>
      <protection/>
    </xf>
    <xf numFmtId="49" fontId="3" fillId="0" borderId="16" xfId="52" applyNumberFormat="1" applyFont="1" applyFill="1" applyBorder="1" applyAlignment="1">
      <alignment horizontal="center" vertical="center" wrapText="1"/>
      <protection/>
    </xf>
    <xf numFmtId="49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top" wrapText="1"/>
      <protection/>
    </xf>
    <xf numFmtId="0" fontId="3" fillId="0" borderId="14" xfId="52" applyFont="1" applyFill="1" applyBorder="1" applyAlignment="1">
      <alignment horizontal="center" vertical="top" wrapText="1"/>
      <protection/>
    </xf>
    <xf numFmtId="0" fontId="3" fillId="0" borderId="16" xfId="52" applyFont="1" applyFill="1" applyBorder="1" applyAlignment="1">
      <alignment horizontal="center" vertical="top"/>
      <protection/>
    </xf>
    <xf numFmtId="0" fontId="3" fillId="0" borderId="14" xfId="52" applyFont="1" applyFill="1" applyBorder="1" applyAlignment="1">
      <alignment horizontal="center" vertical="top"/>
      <protection/>
    </xf>
    <xf numFmtId="49" fontId="3" fillId="0" borderId="16" xfId="52" applyNumberFormat="1" applyFont="1" applyFill="1" applyBorder="1" applyAlignment="1">
      <alignment horizontal="center" vertical="center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5" fillId="0" borderId="17" xfId="52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Alignment="1">
      <alignment horizontal="right"/>
      <protection/>
    </xf>
    <xf numFmtId="49" fontId="5" fillId="0" borderId="0" xfId="52" applyNumberFormat="1" applyFont="1" applyFill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3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76"/>
  <sheetViews>
    <sheetView zoomScale="90" zoomScaleNormal="90" zoomScalePageLayoutView="0" workbookViewId="0" topLeftCell="A1">
      <selection activeCell="D6" sqref="D6"/>
    </sheetView>
  </sheetViews>
  <sheetFormatPr defaultColWidth="88.57421875" defaultRowHeight="15"/>
  <cols>
    <col min="1" max="1" width="33.00390625" style="93" customWidth="1"/>
    <col min="2" max="2" width="76.7109375" style="93" customWidth="1"/>
    <col min="3" max="3" width="15.28125" style="93" customWidth="1"/>
    <col min="4" max="16384" width="88.57421875" style="93" customWidth="1"/>
  </cols>
  <sheetData>
    <row r="1" ht="15.75">
      <c r="C1" s="94"/>
    </row>
    <row r="2" spans="2:3" ht="15.75">
      <c r="B2" s="152" t="s">
        <v>198</v>
      </c>
      <c r="C2" s="152"/>
    </row>
    <row r="3" spans="2:3" ht="15.75">
      <c r="B3" s="152" t="s">
        <v>79</v>
      </c>
      <c r="C3" s="152"/>
    </row>
    <row r="4" spans="2:3" ht="15.75">
      <c r="B4" s="152" t="s">
        <v>126</v>
      </c>
      <c r="C4" s="152"/>
    </row>
    <row r="5" spans="2:3" ht="15.75">
      <c r="B5" s="153" t="s">
        <v>338</v>
      </c>
      <c r="C5" s="153"/>
    </row>
    <row r="6" ht="9" customHeight="1">
      <c r="A6" s="90"/>
    </row>
    <row r="7" spans="1:3" ht="15.75">
      <c r="A7" s="154" t="s">
        <v>199</v>
      </c>
      <c r="B7" s="154"/>
      <c r="C7" s="154"/>
    </row>
    <row r="8" spans="1:3" ht="15.75" customHeight="1">
      <c r="A8" s="154"/>
      <c r="B8" s="154"/>
      <c r="C8" s="154"/>
    </row>
    <row r="9" ht="15.75">
      <c r="C9" s="95" t="s">
        <v>200</v>
      </c>
    </row>
    <row r="10" spans="1:3" ht="15.75">
      <c r="A10" s="151" t="s">
        <v>201</v>
      </c>
      <c r="B10" s="151" t="s">
        <v>202</v>
      </c>
      <c r="C10" s="96" t="s">
        <v>203</v>
      </c>
    </row>
    <row r="11" spans="1:3" ht="15.75">
      <c r="A11" s="151"/>
      <c r="B11" s="151"/>
      <c r="C11" s="96" t="s">
        <v>50</v>
      </c>
    </row>
    <row r="12" spans="1:3" ht="15.75">
      <c r="A12" s="97" t="s">
        <v>204</v>
      </c>
      <c r="B12" s="98" t="s">
        <v>205</v>
      </c>
      <c r="C12" s="99">
        <f>C13+C34</f>
        <v>7608.3</v>
      </c>
    </row>
    <row r="13" spans="1:3" ht="15.75">
      <c r="A13" s="96"/>
      <c r="B13" s="98" t="s">
        <v>206</v>
      </c>
      <c r="C13" s="99">
        <f>C14+C19+C25+C28</f>
        <v>7500.5</v>
      </c>
    </row>
    <row r="14" spans="1:3" ht="15.75">
      <c r="A14" s="97" t="s">
        <v>207</v>
      </c>
      <c r="B14" s="98" t="s">
        <v>208</v>
      </c>
      <c r="C14" s="99">
        <f>C15</f>
        <v>1744</v>
      </c>
    </row>
    <row r="15" spans="1:3" ht="15.75">
      <c r="A15" s="100" t="s">
        <v>209</v>
      </c>
      <c r="B15" s="101" t="s">
        <v>210</v>
      </c>
      <c r="C15" s="102">
        <f>C16+C17+C18</f>
        <v>1744</v>
      </c>
    </row>
    <row r="16" spans="1:3" ht="63">
      <c r="A16" s="96" t="s">
        <v>211</v>
      </c>
      <c r="B16" s="103" t="s">
        <v>212</v>
      </c>
      <c r="C16" s="104">
        <v>1744</v>
      </c>
    </row>
    <row r="17" spans="1:3" ht="94.5">
      <c r="A17" s="96" t="s">
        <v>213</v>
      </c>
      <c r="B17" s="103" t="s">
        <v>214</v>
      </c>
      <c r="C17" s="104">
        <v>0</v>
      </c>
    </row>
    <row r="18" spans="1:3" ht="37.5" customHeight="1">
      <c r="A18" s="105" t="s">
        <v>215</v>
      </c>
      <c r="B18" s="106" t="s">
        <v>216</v>
      </c>
      <c r="C18" s="104">
        <v>0</v>
      </c>
    </row>
    <row r="19" spans="1:3" ht="31.5">
      <c r="A19" s="97" t="s">
        <v>217</v>
      </c>
      <c r="B19" s="98" t="s">
        <v>218</v>
      </c>
      <c r="C19" s="99">
        <f>C20</f>
        <v>1951.6000000000001</v>
      </c>
    </row>
    <row r="20" spans="1:3" ht="31.5">
      <c r="A20" s="97" t="s">
        <v>219</v>
      </c>
      <c r="B20" s="98" t="s">
        <v>220</v>
      </c>
      <c r="C20" s="99">
        <f>C21+C22+C23+C24</f>
        <v>1951.6000000000001</v>
      </c>
    </row>
    <row r="21" spans="1:3" ht="94.5">
      <c r="A21" s="96" t="s">
        <v>221</v>
      </c>
      <c r="B21" s="107" t="s">
        <v>222</v>
      </c>
      <c r="C21" s="104">
        <v>882.4</v>
      </c>
    </row>
    <row r="22" spans="1:3" ht="110.25">
      <c r="A22" s="96" t="s">
        <v>223</v>
      </c>
      <c r="B22" s="107" t="s">
        <v>224</v>
      </c>
      <c r="C22" s="104">
        <v>4.9</v>
      </c>
    </row>
    <row r="23" spans="1:3" ht="94.5">
      <c r="A23" s="96" t="s">
        <v>225</v>
      </c>
      <c r="B23" s="107" t="s">
        <v>226</v>
      </c>
      <c r="C23" s="104">
        <v>1175</v>
      </c>
    </row>
    <row r="24" spans="1:3" ht="101.25" customHeight="1">
      <c r="A24" s="105" t="s">
        <v>227</v>
      </c>
      <c r="B24" s="108" t="s">
        <v>228</v>
      </c>
      <c r="C24" s="104">
        <v>-110.7</v>
      </c>
    </row>
    <row r="25" spans="1:3" ht="15.75">
      <c r="A25" s="97" t="s">
        <v>229</v>
      </c>
      <c r="B25" s="98" t="s">
        <v>230</v>
      </c>
      <c r="C25" s="99">
        <f>C26</f>
        <v>1593.2</v>
      </c>
    </row>
    <row r="26" spans="1:3" ht="15.75">
      <c r="A26" s="97" t="s">
        <v>231</v>
      </c>
      <c r="B26" s="98" t="s">
        <v>232</v>
      </c>
      <c r="C26" s="99">
        <f>C27</f>
        <v>1593.2</v>
      </c>
    </row>
    <row r="27" spans="1:3" ht="15.75">
      <c r="A27" s="96" t="s">
        <v>233</v>
      </c>
      <c r="B27" s="103" t="s">
        <v>234</v>
      </c>
      <c r="C27" s="104">
        <v>1593.2</v>
      </c>
    </row>
    <row r="28" spans="1:3" ht="15.75">
      <c r="A28" s="97" t="s">
        <v>235</v>
      </c>
      <c r="B28" s="98" t="s">
        <v>236</v>
      </c>
      <c r="C28" s="99">
        <f>C29+C31</f>
        <v>2211.7000000000003</v>
      </c>
    </row>
    <row r="29" spans="1:3" ht="15.75">
      <c r="A29" s="97" t="s">
        <v>237</v>
      </c>
      <c r="B29" s="98" t="s">
        <v>238</v>
      </c>
      <c r="C29" s="99">
        <f>C30</f>
        <v>136.9</v>
      </c>
    </row>
    <row r="30" spans="1:3" ht="39.75" customHeight="1">
      <c r="A30" s="96" t="s">
        <v>239</v>
      </c>
      <c r="B30" s="107" t="s">
        <v>240</v>
      </c>
      <c r="C30" s="104">
        <v>136.9</v>
      </c>
    </row>
    <row r="31" spans="1:3" ht="15.75">
      <c r="A31" s="97" t="s">
        <v>241</v>
      </c>
      <c r="B31" s="98" t="s">
        <v>242</v>
      </c>
      <c r="C31" s="99">
        <f>C32+C33</f>
        <v>2074.8</v>
      </c>
    </row>
    <row r="32" spans="1:3" ht="31.5">
      <c r="A32" s="96" t="s">
        <v>243</v>
      </c>
      <c r="B32" s="103" t="s">
        <v>244</v>
      </c>
      <c r="C32" s="104">
        <v>689.3</v>
      </c>
    </row>
    <row r="33" spans="1:3" ht="15.75" customHeight="1">
      <c r="A33" s="105" t="s">
        <v>245</v>
      </c>
      <c r="B33" s="106" t="s">
        <v>246</v>
      </c>
      <c r="C33" s="104">
        <v>1385.5</v>
      </c>
    </row>
    <row r="34" spans="1:3" ht="15.75">
      <c r="A34" s="96"/>
      <c r="B34" s="98" t="s">
        <v>247</v>
      </c>
      <c r="C34" s="99">
        <f>C35+C37</f>
        <v>107.8</v>
      </c>
    </row>
    <row r="35" spans="1:3" ht="78.75">
      <c r="A35" s="97" t="s">
        <v>248</v>
      </c>
      <c r="B35" s="98" t="s">
        <v>249</v>
      </c>
      <c r="C35" s="99">
        <f>C36</f>
        <v>99.8</v>
      </c>
    </row>
    <row r="36" spans="1:3" ht="63">
      <c r="A36" s="96" t="s">
        <v>250</v>
      </c>
      <c r="B36" s="103" t="s">
        <v>249</v>
      </c>
      <c r="C36" s="104">
        <v>99.8</v>
      </c>
    </row>
    <row r="37" spans="1:3" ht="15.75">
      <c r="A37" s="97" t="s">
        <v>251</v>
      </c>
      <c r="B37" s="98" t="s">
        <v>252</v>
      </c>
      <c r="C37" s="109">
        <f>C38</f>
        <v>8</v>
      </c>
    </row>
    <row r="38" spans="1:3" ht="63">
      <c r="A38" s="96" t="s">
        <v>253</v>
      </c>
      <c r="B38" s="103" t="s">
        <v>254</v>
      </c>
      <c r="C38" s="110">
        <v>8</v>
      </c>
    </row>
    <row r="39" spans="1:3" ht="15.75">
      <c r="A39" s="97" t="s">
        <v>255</v>
      </c>
      <c r="B39" s="98" t="s">
        <v>256</v>
      </c>
      <c r="C39" s="99">
        <f>C40</f>
        <v>755.1</v>
      </c>
    </row>
    <row r="40" spans="1:3" ht="31.5">
      <c r="A40" s="97" t="s">
        <v>257</v>
      </c>
      <c r="B40" s="98" t="s">
        <v>258</v>
      </c>
      <c r="C40" s="99">
        <f>C41+C45</f>
        <v>755.1</v>
      </c>
    </row>
    <row r="41" spans="1:3" ht="15.75">
      <c r="A41" s="97" t="s">
        <v>259</v>
      </c>
      <c r="B41" s="98" t="s">
        <v>260</v>
      </c>
      <c r="C41" s="99">
        <f>C42+C44</f>
        <v>475.8</v>
      </c>
    </row>
    <row r="42" spans="1:3" ht="15.75">
      <c r="A42" s="96" t="s">
        <v>261</v>
      </c>
      <c r="B42" s="103" t="s">
        <v>262</v>
      </c>
      <c r="C42" s="104">
        <f>C43</f>
        <v>325.8</v>
      </c>
    </row>
    <row r="43" spans="1:3" ht="31.5">
      <c r="A43" s="96" t="s">
        <v>263</v>
      </c>
      <c r="B43" s="103" t="s">
        <v>264</v>
      </c>
      <c r="C43" s="104">
        <v>325.8</v>
      </c>
    </row>
    <row r="44" spans="1:3" ht="15.75">
      <c r="A44" s="96" t="s">
        <v>272</v>
      </c>
      <c r="B44" s="103" t="s">
        <v>273</v>
      </c>
      <c r="C44" s="104">
        <v>150</v>
      </c>
    </row>
    <row r="45" spans="1:3" ht="15.75">
      <c r="A45" s="100" t="s">
        <v>265</v>
      </c>
      <c r="B45" s="111" t="s">
        <v>266</v>
      </c>
      <c r="C45" s="102">
        <f>C46+C47</f>
        <v>279.3</v>
      </c>
    </row>
    <row r="46" spans="1:3" ht="33.75" customHeight="1">
      <c r="A46" s="105" t="s">
        <v>267</v>
      </c>
      <c r="B46" s="106" t="s">
        <v>268</v>
      </c>
      <c r="C46" s="112">
        <v>33</v>
      </c>
    </row>
    <row r="47" spans="1:3" ht="46.5" customHeight="1">
      <c r="A47" s="105" t="s">
        <v>269</v>
      </c>
      <c r="B47" s="106" t="s">
        <v>270</v>
      </c>
      <c r="C47" s="104">
        <v>246.3</v>
      </c>
    </row>
    <row r="48" spans="1:3" ht="15.75">
      <c r="A48" s="97" t="s">
        <v>271</v>
      </c>
      <c r="B48" s="98"/>
      <c r="C48" s="99">
        <f>C12+C39</f>
        <v>8363.4</v>
      </c>
    </row>
    <row r="49" ht="15.75">
      <c r="A49" s="113"/>
    </row>
    <row r="50" ht="15.75">
      <c r="A50" s="113"/>
    </row>
    <row r="51" ht="15.75">
      <c r="A51" s="113"/>
    </row>
    <row r="52" ht="15.75">
      <c r="A52" s="113"/>
    </row>
    <row r="53" ht="15.75">
      <c r="A53" s="113"/>
    </row>
    <row r="54" ht="15.75">
      <c r="A54" s="113"/>
    </row>
    <row r="55" ht="15.75">
      <c r="A55" s="113"/>
    </row>
    <row r="56" ht="15.75">
      <c r="A56" s="113"/>
    </row>
    <row r="57" ht="15.75">
      <c r="A57" s="113"/>
    </row>
    <row r="58" ht="15.75">
      <c r="A58" s="113"/>
    </row>
    <row r="59" ht="15.75">
      <c r="A59" s="113"/>
    </row>
    <row r="60" ht="15.75">
      <c r="A60" s="113"/>
    </row>
    <row r="61" ht="15.75">
      <c r="A61" s="113"/>
    </row>
    <row r="62" ht="15.75">
      <c r="A62" s="113"/>
    </row>
    <row r="63" ht="15.75">
      <c r="A63" s="113"/>
    </row>
    <row r="64" ht="15.75">
      <c r="A64" s="113"/>
    </row>
    <row r="65" ht="15.75">
      <c r="A65" s="113"/>
    </row>
    <row r="66" ht="15.75">
      <c r="A66" s="113"/>
    </row>
    <row r="67" ht="15.75">
      <c r="A67" s="113"/>
    </row>
    <row r="68" ht="15.75">
      <c r="A68" s="90"/>
    </row>
    <row r="69" ht="15.75">
      <c r="A69" s="90"/>
    </row>
    <row r="70" ht="15.75">
      <c r="A70" s="90"/>
    </row>
    <row r="71" ht="15.75">
      <c r="A71" s="90"/>
    </row>
    <row r="72" ht="15.75">
      <c r="A72" s="90"/>
    </row>
    <row r="73" ht="15.75">
      <c r="A73" s="90"/>
    </row>
    <row r="74" ht="15.75">
      <c r="A74" s="90"/>
    </row>
    <row r="75" ht="15.75">
      <c r="A75" s="90"/>
    </row>
    <row r="76" ht="15.75">
      <c r="A76" s="90"/>
    </row>
  </sheetData>
  <sheetProtection/>
  <mergeCells count="7">
    <mergeCell ref="A10:A11"/>
    <mergeCell ref="B10:B11"/>
    <mergeCell ref="B2:C2"/>
    <mergeCell ref="B3:C3"/>
    <mergeCell ref="B4:C4"/>
    <mergeCell ref="B5:C5"/>
    <mergeCell ref="A7:C8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"/>
  <sheetViews>
    <sheetView view="pageBreakPreview" zoomScaleSheetLayoutView="100" zoomScalePageLayoutView="0" workbookViewId="0" topLeftCell="A1">
      <selection activeCell="N10" sqref="N10"/>
    </sheetView>
  </sheetViews>
  <sheetFormatPr defaultColWidth="9.140625" defaultRowHeight="15"/>
  <cols>
    <col min="1" max="1" width="5.57421875" style="114" customWidth="1"/>
    <col min="2" max="2" width="20.57421875" style="115" hidden="1" customWidth="1"/>
    <col min="3" max="3" width="32.28125" style="116" customWidth="1"/>
    <col min="4" max="4" width="4.8515625" style="115" customWidth="1"/>
    <col min="5" max="5" width="5.00390625" style="115" customWidth="1"/>
    <col min="6" max="7" width="4.7109375" style="115" customWidth="1"/>
    <col min="8" max="8" width="4.57421875" style="115" customWidth="1"/>
    <col min="9" max="9" width="4.7109375" style="115" customWidth="1"/>
    <col min="10" max="10" width="11.140625" style="115" customWidth="1"/>
    <col min="11" max="11" width="12.28125" style="117" hidden="1" customWidth="1"/>
    <col min="12" max="12" width="13.421875" style="117" customWidth="1"/>
    <col min="13" max="16384" width="9.140625" style="114" customWidth="1"/>
  </cols>
  <sheetData>
    <row r="1" ht="12.75">
      <c r="L1" s="118"/>
    </row>
    <row r="2" spans="1:12" s="120" customFormat="1" ht="15" customHeight="1">
      <c r="A2" s="119"/>
      <c r="B2" s="119"/>
      <c r="C2" s="152" t="s">
        <v>274</v>
      </c>
      <c r="D2" s="152"/>
      <c r="E2" s="152"/>
      <c r="F2" s="152"/>
      <c r="G2" s="152"/>
      <c r="H2" s="152"/>
      <c r="I2" s="152"/>
      <c r="J2" s="152"/>
      <c r="K2" s="152"/>
      <c r="L2" s="152"/>
    </row>
    <row r="3" spans="1:12" s="120" customFormat="1" ht="15" customHeight="1">
      <c r="A3" s="119"/>
      <c r="B3" s="119"/>
      <c r="C3" s="152" t="s">
        <v>79</v>
      </c>
      <c r="D3" s="152"/>
      <c r="E3" s="152"/>
      <c r="F3" s="152"/>
      <c r="G3" s="152"/>
      <c r="H3" s="152"/>
      <c r="I3" s="152"/>
      <c r="J3" s="152"/>
      <c r="K3" s="152"/>
      <c r="L3" s="152"/>
    </row>
    <row r="4" spans="1:12" s="120" customFormat="1" ht="15" customHeight="1">
      <c r="A4" s="119"/>
      <c r="B4" s="119"/>
      <c r="C4" s="152" t="s">
        <v>126</v>
      </c>
      <c r="D4" s="152"/>
      <c r="E4" s="152"/>
      <c r="F4" s="152"/>
      <c r="G4" s="152"/>
      <c r="H4" s="152"/>
      <c r="I4" s="152"/>
      <c r="J4" s="152"/>
      <c r="K4" s="152"/>
      <c r="L4" s="152"/>
    </row>
    <row r="5" spans="1:12" s="120" customFormat="1" ht="15">
      <c r="A5" s="156" t="str">
        <f>'Доходы.№1'!B5</f>
        <v>№58 от  26.09.2022 г.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12" s="120" customFormat="1" ht="12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s="120" customFormat="1" ht="33.75" customHeight="1">
      <c r="A7" s="157" t="s">
        <v>275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2:12" s="120" customFormat="1" ht="12.75">
      <c r="B8" s="121"/>
      <c r="C8" s="122"/>
      <c r="D8" s="121"/>
      <c r="E8" s="121"/>
      <c r="F8" s="121"/>
      <c r="G8" s="121"/>
      <c r="H8" s="121"/>
      <c r="I8" s="121"/>
      <c r="J8" s="121"/>
      <c r="K8" s="123" t="s">
        <v>276</v>
      </c>
      <c r="L8" s="123" t="s">
        <v>277</v>
      </c>
    </row>
    <row r="9" spans="1:12" s="120" customFormat="1" ht="12.75" customHeight="1">
      <c r="A9" s="158" t="s">
        <v>278</v>
      </c>
      <c r="B9" s="158" t="s">
        <v>278</v>
      </c>
      <c r="C9" s="159" t="s">
        <v>279</v>
      </c>
      <c r="D9" s="160"/>
      <c r="E9" s="160"/>
      <c r="F9" s="160"/>
      <c r="G9" s="160"/>
      <c r="H9" s="160"/>
      <c r="I9" s="160"/>
      <c r="J9" s="160"/>
      <c r="K9" s="155" t="s">
        <v>50</v>
      </c>
      <c r="L9" s="155" t="s">
        <v>50</v>
      </c>
    </row>
    <row r="10" spans="1:12" s="127" customFormat="1" ht="102.75" customHeight="1">
      <c r="A10" s="158"/>
      <c r="B10" s="158"/>
      <c r="C10" s="159"/>
      <c r="D10" s="124" t="s">
        <v>280</v>
      </c>
      <c r="E10" s="124" t="s">
        <v>281</v>
      </c>
      <c r="F10" s="124" t="s">
        <v>282</v>
      </c>
      <c r="G10" s="124" t="s">
        <v>283</v>
      </c>
      <c r="H10" s="124" t="s">
        <v>284</v>
      </c>
      <c r="I10" s="125" t="s">
        <v>285</v>
      </c>
      <c r="J10" s="126" t="s">
        <v>286</v>
      </c>
      <c r="K10" s="155"/>
      <c r="L10" s="155"/>
    </row>
    <row r="11" spans="1:12" s="134" customFormat="1" ht="25.5">
      <c r="A11" s="128" t="s">
        <v>287</v>
      </c>
      <c r="B11" s="129" t="s">
        <v>288</v>
      </c>
      <c r="C11" s="130" t="s">
        <v>289</v>
      </c>
      <c r="D11" s="131" t="s">
        <v>37</v>
      </c>
      <c r="E11" s="131" t="s">
        <v>38</v>
      </c>
      <c r="F11" s="131" t="s">
        <v>51</v>
      </c>
      <c r="G11" s="131" t="s">
        <v>51</v>
      </c>
      <c r="H11" s="131" t="s">
        <v>51</v>
      </c>
      <c r="I11" s="131" t="s">
        <v>290</v>
      </c>
      <c r="J11" s="131" t="s">
        <v>291</v>
      </c>
      <c r="K11" s="132">
        <v>1730000</v>
      </c>
      <c r="L11" s="133">
        <f>L12+L14</f>
        <v>760.8</v>
      </c>
    </row>
    <row r="12" spans="1:12" ht="36" customHeight="1">
      <c r="A12" s="135" t="s">
        <v>292</v>
      </c>
      <c r="B12" s="136" t="s">
        <v>293</v>
      </c>
      <c r="C12" s="137" t="s">
        <v>294</v>
      </c>
      <c r="D12" s="138" t="s">
        <v>37</v>
      </c>
      <c r="E12" s="138" t="s">
        <v>38</v>
      </c>
      <c r="F12" s="138" t="s">
        <v>51</v>
      </c>
      <c r="G12" s="138" t="s">
        <v>51</v>
      </c>
      <c r="H12" s="138" t="s">
        <v>51</v>
      </c>
      <c r="I12" s="138" t="s">
        <v>290</v>
      </c>
      <c r="J12" s="138" t="s">
        <v>52</v>
      </c>
      <c r="K12" s="139">
        <v>2500000</v>
      </c>
      <c r="L12" s="140">
        <f>L13</f>
        <v>760.8</v>
      </c>
    </row>
    <row r="13" spans="1:12" ht="48.75" customHeight="1">
      <c r="A13" s="138" t="s">
        <v>295</v>
      </c>
      <c r="B13" s="136" t="s">
        <v>296</v>
      </c>
      <c r="C13" s="137" t="s">
        <v>297</v>
      </c>
      <c r="D13" s="138" t="s">
        <v>37</v>
      </c>
      <c r="E13" s="138" t="s">
        <v>38</v>
      </c>
      <c r="F13" s="138" t="s">
        <v>51</v>
      </c>
      <c r="G13" s="138" t="s">
        <v>51</v>
      </c>
      <c r="H13" s="138" t="s">
        <v>47</v>
      </c>
      <c r="I13" s="138" t="s">
        <v>290</v>
      </c>
      <c r="J13" s="138" t="s">
        <v>298</v>
      </c>
      <c r="K13" s="139">
        <v>2500000</v>
      </c>
      <c r="L13" s="140">
        <v>760.8</v>
      </c>
    </row>
    <row r="14" spans="1:12" ht="63.75">
      <c r="A14" s="135"/>
      <c r="B14" s="136"/>
      <c r="C14" s="137" t="s">
        <v>299</v>
      </c>
      <c r="D14" s="138" t="s">
        <v>37</v>
      </c>
      <c r="E14" s="138" t="s">
        <v>43</v>
      </c>
      <c r="F14" s="138" t="s">
        <v>37</v>
      </c>
      <c r="G14" s="138" t="s">
        <v>37</v>
      </c>
      <c r="H14" s="138" t="s">
        <v>51</v>
      </c>
      <c r="I14" s="138" t="s">
        <v>290</v>
      </c>
      <c r="J14" s="138" t="s">
        <v>300</v>
      </c>
      <c r="K14" s="139"/>
      <c r="L14" s="140">
        <v>0</v>
      </c>
    </row>
    <row r="15" spans="1:12" ht="26.25" customHeight="1">
      <c r="A15" s="128" t="s">
        <v>301</v>
      </c>
      <c r="B15" s="129"/>
      <c r="C15" s="130" t="s">
        <v>302</v>
      </c>
      <c r="D15" s="131" t="s">
        <v>37</v>
      </c>
      <c r="E15" s="131" t="s">
        <v>43</v>
      </c>
      <c r="F15" s="131" t="s">
        <v>51</v>
      </c>
      <c r="G15" s="131" t="s">
        <v>51</v>
      </c>
      <c r="H15" s="131" t="s">
        <v>51</v>
      </c>
      <c r="I15" s="131" t="s">
        <v>290</v>
      </c>
      <c r="J15" s="131" t="s">
        <v>291</v>
      </c>
      <c r="K15" s="132"/>
      <c r="L15" s="133">
        <f>L17</f>
        <v>0</v>
      </c>
    </row>
    <row r="16" spans="1:12" ht="24.75" customHeight="1">
      <c r="A16" s="138" t="s">
        <v>303</v>
      </c>
      <c r="B16" s="129"/>
      <c r="C16" s="137" t="s">
        <v>304</v>
      </c>
      <c r="D16" s="138" t="s">
        <v>37</v>
      </c>
      <c r="E16" s="138" t="s">
        <v>43</v>
      </c>
      <c r="F16" s="138" t="s">
        <v>51</v>
      </c>
      <c r="G16" s="138" t="s">
        <v>51</v>
      </c>
      <c r="H16" s="138" t="s">
        <v>51</v>
      </c>
      <c r="I16" s="138" t="s">
        <v>290</v>
      </c>
      <c r="J16" s="138" t="s">
        <v>53</v>
      </c>
      <c r="K16" s="139"/>
      <c r="L16" s="140">
        <f>L17</f>
        <v>0</v>
      </c>
    </row>
    <row r="17" spans="1:12" ht="24" customHeight="1">
      <c r="A17" s="138" t="s">
        <v>305</v>
      </c>
      <c r="B17" s="136"/>
      <c r="C17" s="137" t="s">
        <v>306</v>
      </c>
      <c r="D17" s="138" t="s">
        <v>37</v>
      </c>
      <c r="E17" s="138" t="s">
        <v>43</v>
      </c>
      <c r="F17" s="138" t="s">
        <v>51</v>
      </c>
      <c r="G17" s="138" t="s">
        <v>51</v>
      </c>
      <c r="H17" s="138" t="s">
        <v>47</v>
      </c>
      <c r="I17" s="138" t="s">
        <v>290</v>
      </c>
      <c r="J17" s="138" t="s">
        <v>300</v>
      </c>
      <c r="K17" s="139"/>
      <c r="L17" s="140">
        <v>0</v>
      </c>
    </row>
    <row r="18" spans="1:12" ht="26.25" customHeight="1">
      <c r="A18" s="128">
        <v>2</v>
      </c>
      <c r="B18" s="129" t="s">
        <v>307</v>
      </c>
      <c r="C18" s="130" t="s">
        <v>308</v>
      </c>
      <c r="D18" s="131" t="s">
        <v>37</v>
      </c>
      <c r="E18" s="131" t="s">
        <v>47</v>
      </c>
      <c r="F18" s="131" t="s">
        <v>51</v>
      </c>
      <c r="G18" s="131" t="s">
        <v>51</v>
      </c>
      <c r="H18" s="131" t="s">
        <v>51</v>
      </c>
      <c r="I18" s="131" t="s">
        <v>290</v>
      </c>
      <c r="J18" s="131" t="s">
        <v>291</v>
      </c>
      <c r="K18" s="132">
        <v>245485.2</v>
      </c>
      <c r="L18" s="133">
        <f>L26+L19</f>
        <v>1432.0414530000016</v>
      </c>
    </row>
    <row r="19" spans="1:12" ht="26.25" customHeight="1">
      <c r="A19" s="138" t="s">
        <v>303</v>
      </c>
      <c r="B19" s="136" t="s">
        <v>309</v>
      </c>
      <c r="C19" s="137" t="s">
        <v>310</v>
      </c>
      <c r="D19" s="138" t="s">
        <v>37</v>
      </c>
      <c r="E19" s="138" t="s">
        <v>47</v>
      </c>
      <c r="F19" s="138" t="s">
        <v>51</v>
      </c>
      <c r="G19" s="138" t="s">
        <v>51</v>
      </c>
      <c r="H19" s="138" t="s">
        <v>51</v>
      </c>
      <c r="I19" s="138" t="s">
        <v>290</v>
      </c>
      <c r="J19" s="138" t="s">
        <v>54</v>
      </c>
      <c r="K19" s="139">
        <v>-32397887.4</v>
      </c>
      <c r="L19" s="140">
        <f>L22</f>
        <v>-9124.192567</v>
      </c>
    </row>
    <row r="20" spans="1:12" ht="24" customHeight="1">
      <c r="A20" s="141" t="s">
        <v>305</v>
      </c>
      <c r="B20" s="136" t="s">
        <v>311</v>
      </c>
      <c r="C20" s="137" t="s">
        <v>312</v>
      </c>
      <c r="D20" s="138" t="s">
        <v>37</v>
      </c>
      <c r="E20" s="138" t="s">
        <v>47</v>
      </c>
      <c r="F20" s="138" t="s">
        <v>38</v>
      </c>
      <c r="G20" s="138" t="s">
        <v>51</v>
      </c>
      <c r="H20" s="138" t="s">
        <v>51</v>
      </c>
      <c r="I20" s="138" t="s">
        <v>290</v>
      </c>
      <c r="J20" s="138" t="s">
        <v>54</v>
      </c>
      <c r="K20" s="139">
        <v>-32397887.4</v>
      </c>
      <c r="L20" s="140">
        <f>L21</f>
        <v>-9124.192567</v>
      </c>
    </row>
    <row r="21" spans="1:12" ht="24" customHeight="1">
      <c r="A21" s="141" t="s">
        <v>313</v>
      </c>
      <c r="B21" s="136" t="s">
        <v>314</v>
      </c>
      <c r="C21" s="137" t="s">
        <v>315</v>
      </c>
      <c r="D21" s="138" t="s">
        <v>37</v>
      </c>
      <c r="E21" s="138" t="s">
        <v>47</v>
      </c>
      <c r="F21" s="138" t="s">
        <v>38</v>
      </c>
      <c r="G21" s="138" t="s">
        <v>37</v>
      </c>
      <c r="H21" s="138" t="s">
        <v>51</v>
      </c>
      <c r="I21" s="138" t="s">
        <v>290</v>
      </c>
      <c r="J21" s="138" t="s">
        <v>316</v>
      </c>
      <c r="K21" s="139">
        <v>-32397887.4</v>
      </c>
      <c r="L21" s="140">
        <f>L22</f>
        <v>-9124.192567</v>
      </c>
    </row>
    <row r="22" spans="1:12" ht="24.75" customHeight="1">
      <c r="A22" s="141" t="s">
        <v>317</v>
      </c>
      <c r="B22" s="136" t="s">
        <v>318</v>
      </c>
      <c r="C22" s="137" t="s">
        <v>319</v>
      </c>
      <c r="D22" s="138" t="s">
        <v>37</v>
      </c>
      <c r="E22" s="138" t="s">
        <v>47</v>
      </c>
      <c r="F22" s="138" t="s">
        <v>38</v>
      </c>
      <c r="G22" s="138" t="s">
        <v>37</v>
      </c>
      <c r="H22" s="138" t="s">
        <v>47</v>
      </c>
      <c r="I22" s="138" t="s">
        <v>290</v>
      </c>
      <c r="J22" s="138" t="s">
        <v>316</v>
      </c>
      <c r="K22" s="139">
        <v>-32397887.4</v>
      </c>
      <c r="L22" s="140">
        <f>-(760826.597+8213365.97+150000)/1000</f>
        <v>-9124.192567</v>
      </c>
    </row>
    <row r="23" spans="1:12" ht="24" customHeight="1">
      <c r="A23" s="141" t="s">
        <v>320</v>
      </c>
      <c r="B23" s="136" t="s">
        <v>321</v>
      </c>
      <c r="C23" s="137" t="s">
        <v>322</v>
      </c>
      <c r="D23" s="138" t="s">
        <v>37</v>
      </c>
      <c r="E23" s="138" t="s">
        <v>47</v>
      </c>
      <c r="F23" s="138" t="s">
        <v>51</v>
      </c>
      <c r="G23" s="138" t="s">
        <v>51</v>
      </c>
      <c r="H23" s="138" t="s">
        <v>51</v>
      </c>
      <c r="I23" s="138" t="s">
        <v>290</v>
      </c>
      <c r="J23" s="138" t="s">
        <v>323</v>
      </c>
      <c r="K23" s="139">
        <v>32643372.6</v>
      </c>
      <c r="L23" s="140">
        <f>L24</f>
        <v>10556.234020000002</v>
      </c>
    </row>
    <row r="24" spans="1:12" ht="25.5" customHeight="1">
      <c r="A24" s="138" t="s">
        <v>324</v>
      </c>
      <c r="B24" s="136" t="s">
        <v>325</v>
      </c>
      <c r="C24" s="137" t="s">
        <v>326</v>
      </c>
      <c r="D24" s="138" t="s">
        <v>37</v>
      </c>
      <c r="E24" s="138" t="s">
        <v>47</v>
      </c>
      <c r="F24" s="138" t="s">
        <v>38</v>
      </c>
      <c r="G24" s="138" t="s">
        <v>51</v>
      </c>
      <c r="H24" s="138" t="s">
        <v>51</v>
      </c>
      <c r="I24" s="138" t="s">
        <v>290</v>
      </c>
      <c r="J24" s="138" t="s">
        <v>323</v>
      </c>
      <c r="K24" s="139">
        <v>32643372.6</v>
      </c>
      <c r="L24" s="140">
        <f>L25</f>
        <v>10556.234020000002</v>
      </c>
    </row>
    <row r="25" spans="1:12" ht="26.25" customHeight="1">
      <c r="A25" s="138" t="s">
        <v>327</v>
      </c>
      <c r="B25" s="136" t="s">
        <v>328</v>
      </c>
      <c r="C25" s="137" t="s">
        <v>329</v>
      </c>
      <c r="D25" s="138" t="s">
        <v>37</v>
      </c>
      <c r="E25" s="138" t="s">
        <v>47</v>
      </c>
      <c r="F25" s="138" t="s">
        <v>38</v>
      </c>
      <c r="G25" s="138" t="s">
        <v>37</v>
      </c>
      <c r="H25" s="138" t="s">
        <v>51</v>
      </c>
      <c r="I25" s="138" t="s">
        <v>290</v>
      </c>
      <c r="J25" s="138" t="s">
        <v>330</v>
      </c>
      <c r="K25" s="139">
        <v>32643372.6</v>
      </c>
      <c r="L25" s="140">
        <f>L26</f>
        <v>10556.234020000002</v>
      </c>
    </row>
    <row r="26" spans="1:12" ht="41.25" customHeight="1">
      <c r="A26" s="138" t="s">
        <v>331</v>
      </c>
      <c r="B26" s="136" t="s">
        <v>332</v>
      </c>
      <c r="C26" s="137" t="s">
        <v>333</v>
      </c>
      <c r="D26" s="138" t="s">
        <v>37</v>
      </c>
      <c r="E26" s="138" t="s">
        <v>47</v>
      </c>
      <c r="F26" s="138" t="s">
        <v>38</v>
      </c>
      <c r="G26" s="138" t="s">
        <v>37</v>
      </c>
      <c r="H26" s="138" t="s">
        <v>47</v>
      </c>
      <c r="I26" s="138" t="s">
        <v>290</v>
      </c>
      <c r="J26" s="138" t="s">
        <v>330</v>
      </c>
      <c r="K26" s="139">
        <v>32643372.6</v>
      </c>
      <c r="L26" s="140">
        <f>(8974192.97+1432041.05+150000)/1000</f>
        <v>10556.234020000002</v>
      </c>
    </row>
    <row r="27" spans="1:18" s="134" customFormat="1" ht="38.25" customHeight="1">
      <c r="A27" s="128">
        <v>3</v>
      </c>
      <c r="B27" s="129" t="s">
        <v>334</v>
      </c>
      <c r="C27" s="130" t="s">
        <v>335</v>
      </c>
      <c r="D27" s="131" t="s">
        <v>37</v>
      </c>
      <c r="E27" s="131" t="s">
        <v>51</v>
      </c>
      <c r="F27" s="131" t="s">
        <v>51</v>
      </c>
      <c r="G27" s="131" t="s">
        <v>51</v>
      </c>
      <c r="H27" s="131" t="s">
        <v>51</v>
      </c>
      <c r="I27" s="131" t="s">
        <v>290</v>
      </c>
      <c r="J27" s="131" t="s">
        <v>291</v>
      </c>
      <c r="K27" s="132">
        <v>1696521.1</v>
      </c>
      <c r="L27" s="133">
        <f>L11</f>
        <v>760.8</v>
      </c>
      <c r="R27" s="114"/>
    </row>
    <row r="42" ht="12" customHeight="1"/>
  </sheetData>
  <sheetProtection/>
  <mergeCells count="11">
    <mergeCell ref="L9:L10"/>
    <mergeCell ref="C2:L2"/>
    <mergeCell ref="C3:L3"/>
    <mergeCell ref="C4:L4"/>
    <mergeCell ref="A5:L5"/>
    <mergeCell ref="A7:L7"/>
    <mergeCell ref="A9:A10"/>
    <mergeCell ref="B9:B10"/>
    <mergeCell ref="C9:C10"/>
    <mergeCell ref="D9:J9"/>
    <mergeCell ref="K9:K10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7"/>
  <sheetViews>
    <sheetView zoomScalePageLayoutView="0" workbookViewId="0" topLeftCell="A10">
      <selection activeCell="G24" sqref="G24"/>
    </sheetView>
  </sheetViews>
  <sheetFormatPr defaultColWidth="9.140625" defaultRowHeight="15"/>
  <cols>
    <col min="1" max="1" width="3.00390625" style="38" customWidth="1"/>
    <col min="2" max="3" width="9.140625" style="38" customWidth="1"/>
    <col min="4" max="4" width="44.140625" style="39" customWidth="1"/>
    <col min="5" max="5" width="8.421875" style="41" customWidth="1"/>
    <col min="6" max="6" width="10.28125" style="41" customWidth="1"/>
    <col min="7" max="7" width="17.28125" style="41" customWidth="1"/>
    <col min="8" max="253" width="9.140625" style="38" customWidth="1"/>
    <col min="254" max="254" width="3.00390625" style="38" customWidth="1"/>
    <col min="255" max="16384" width="9.140625" style="38" customWidth="1"/>
  </cols>
  <sheetData>
    <row r="1" spans="1:7" ht="12.75" customHeight="1">
      <c r="A1" s="43"/>
      <c r="B1" s="43"/>
      <c r="C1" s="43"/>
      <c r="D1" s="43"/>
      <c r="E1" s="44"/>
      <c r="F1" s="44"/>
      <c r="G1" s="43"/>
    </row>
    <row r="2" spans="1:7" s="1" customFormat="1" ht="15.75" customHeight="1">
      <c r="A2" s="45"/>
      <c r="B2" s="45"/>
      <c r="C2" s="152" t="s">
        <v>130</v>
      </c>
      <c r="D2" s="152"/>
      <c r="E2" s="152"/>
      <c r="F2" s="152"/>
      <c r="G2" s="152"/>
    </row>
    <row r="3" spans="1:7" s="1" customFormat="1" ht="15.75" customHeight="1">
      <c r="A3" s="45"/>
      <c r="B3" s="45"/>
      <c r="C3" s="152" t="s">
        <v>79</v>
      </c>
      <c r="D3" s="152"/>
      <c r="E3" s="152"/>
      <c r="F3" s="152"/>
      <c r="G3" s="152"/>
    </row>
    <row r="4" spans="1:7" s="1" customFormat="1" ht="15.75" customHeight="1">
      <c r="A4" s="45"/>
      <c r="B4" s="45"/>
      <c r="C4" s="152" t="s">
        <v>126</v>
      </c>
      <c r="D4" s="152"/>
      <c r="E4" s="152"/>
      <c r="F4" s="152"/>
      <c r="G4" s="152"/>
    </row>
    <row r="5" spans="1:7" s="1" customFormat="1" ht="18" customHeight="1">
      <c r="A5" s="46"/>
      <c r="B5" s="46"/>
      <c r="C5" s="186" t="str">
        <f>'Источ.деф.бюджета.№5'!A5</f>
        <v>№58 от  26.09.2022 г.</v>
      </c>
      <c r="D5" s="186"/>
      <c r="E5" s="186"/>
      <c r="F5" s="186"/>
      <c r="G5" s="186"/>
    </row>
    <row r="6" spans="1:7" ht="9.75" customHeight="1">
      <c r="A6" s="47"/>
      <c r="B6" s="47"/>
      <c r="C6" s="47"/>
      <c r="D6" s="161"/>
      <c r="E6" s="161"/>
      <c r="F6" s="161"/>
      <c r="G6" s="48"/>
    </row>
    <row r="7" spans="1:7" s="1" customFormat="1" ht="36" customHeight="1">
      <c r="A7" s="187" t="s">
        <v>181</v>
      </c>
      <c r="B7" s="187"/>
      <c r="C7" s="187"/>
      <c r="D7" s="187"/>
      <c r="E7" s="187"/>
      <c r="F7" s="187"/>
      <c r="G7" s="187"/>
    </row>
    <row r="8" spans="1:7" s="1" customFormat="1" ht="12.75">
      <c r="A8" s="187"/>
      <c r="B8" s="187"/>
      <c r="C8" s="187"/>
      <c r="D8" s="187"/>
      <c r="E8" s="187"/>
      <c r="F8" s="187"/>
      <c r="G8" s="187"/>
    </row>
    <row r="9" spans="1:7" s="1" customFormat="1" ht="26.25" customHeight="1">
      <c r="A9" s="187"/>
      <c r="B9" s="187"/>
      <c r="C9" s="187"/>
      <c r="D9" s="187"/>
      <c r="E9" s="187"/>
      <c r="F9" s="187"/>
      <c r="G9" s="187"/>
    </row>
    <row r="10" spans="1:7" ht="9.75" customHeight="1">
      <c r="A10" s="47"/>
      <c r="B10" s="49"/>
      <c r="C10" s="49"/>
      <c r="D10" s="50"/>
      <c r="E10" s="51"/>
      <c r="F10" s="51"/>
      <c r="G10" s="52"/>
    </row>
    <row r="11" spans="1:7" s="39" customFormat="1" ht="31.5" customHeight="1">
      <c r="A11" s="53" t="s">
        <v>55</v>
      </c>
      <c r="B11" s="162" t="s">
        <v>136</v>
      </c>
      <c r="C11" s="162"/>
      <c r="D11" s="162"/>
      <c r="E11" s="53" t="s">
        <v>57</v>
      </c>
      <c r="F11" s="54" t="s">
        <v>58</v>
      </c>
      <c r="G11" s="54" t="s">
        <v>132</v>
      </c>
    </row>
    <row r="12" spans="1:7" s="39" customFormat="1" ht="15.75" customHeight="1">
      <c r="A12" s="55"/>
      <c r="B12" s="163" t="s">
        <v>59</v>
      </c>
      <c r="C12" s="164"/>
      <c r="D12" s="165"/>
      <c r="E12" s="56" t="s">
        <v>37</v>
      </c>
      <c r="F12" s="56"/>
      <c r="G12" s="57">
        <f>G13+G14+G15+G16+G17</f>
        <v>5144.200000000001</v>
      </c>
    </row>
    <row r="13" spans="1:7" s="39" customFormat="1" ht="36" customHeight="1">
      <c r="A13" s="55"/>
      <c r="B13" s="166" t="s">
        <v>60</v>
      </c>
      <c r="C13" s="167"/>
      <c r="D13" s="168"/>
      <c r="E13" s="56" t="s">
        <v>37</v>
      </c>
      <c r="F13" s="56" t="s">
        <v>38</v>
      </c>
      <c r="G13" s="58">
        <v>1106.3</v>
      </c>
    </row>
    <row r="14" spans="1:7" s="39" customFormat="1" ht="48.75" customHeight="1">
      <c r="A14" s="55"/>
      <c r="B14" s="166" t="s">
        <v>63</v>
      </c>
      <c r="C14" s="167"/>
      <c r="D14" s="168"/>
      <c r="E14" s="56" t="s">
        <v>37</v>
      </c>
      <c r="F14" s="56" t="s">
        <v>39</v>
      </c>
      <c r="G14" s="58">
        <v>3275.3</v>
      </c>
    </row>
    <row r="15" spans="1:7" s="39" customFormat="1" ht="19.5" customHeight="1">
      <c r="A15" s="55"/>
      <c r="B15" s="166" t="s">
        <v>98</v>
      </c>
      <c r="C15" s="167"/>
      <c r="D15" s="168"/>
      <c r="E15" s="56" t="s">
        <v>37</v>
      </c>
      <c r="F15" s="56" t="s">
        <v>40</v>
      </c>
      <c r="G15" s="58">
        <v>0</v>
      </c>
    </row>
    <row r="16" spans="1:7" s="39" customFormat="1" ht="18" customHeight="1">
      <c r="A16" s="55"/>
      <c r="B16" s="172" t="s">
        <v>65</v>
      </c>
      <c r="C16" s="173"/>
      <c r="D16" s="174"/>
      <c r="E16" s="56" t="s">
        <v>37</v>
      </c>
      <c r="F16" s="56" t="s">
        <v>41</v>
      </c>
      <c r="G16" s="58">
        <v>10</v>
      </c>
    </row>
    <row r="17" spans="1:7" s="39" customFormat="1" ht="16.5" customHeight="1">
      <c r="A17" s="55"/>
      <c r="B17" s="172" t="s">
        <v>67</v>
      </c>
      <c r="C17" s="173"/>
      <c r="D17" s="174"/>
      <c r="E17" s="56" t="s">
        <v>37</v>
      </c>
      <c r="F17" s="56" t="s">
        <v>42</v>
      </c>
      <c r="G17" s="58">
        <v>752.6</v>
      </c>
    </row>
    <row r="18" spans="1:7" s="39" customFormat="1" ht="20.25" customHeight="1">
      <c r="A18" s="55"/>
      <c r="B18" s="175" t="s">
        <v>72</v>
      </c>
      <c r="C18" s="176"/>
      <c r="D18" s="177"/>
      <c r="E18" s="56" t="s">
        <v>38</v>
      </c>
      <c r="F18" s="56"/>
      <c r="G18" s="58">
        <f>G19</f>
        <v>246.3</v>
      </c>
    </row>
    <row r="19" spans="1:7" s="39" customFormat="1" ht="18" customHeight="1">
      <c r="A19" s="55"/>
      <c r="B19" s="166" t="s">
        <v>73</v>
      </c>
      <c r="C19" s="167"/>
      <c r="D19" s="168"/>
      <c r="E19" s="56" t="s">
        <v>38</v>
      </c>
      <c r="F19" s="56" t="s">
        <v>43</v>
      </c>
      <c r="G19" s="58">
        <v>246.3</v>
      </c>
    </row>
    <row r="20" spans="1:7" s="39" customFormat="1" ht="28.5" customHeight="1">
      <c r="A20" s="55"/>
      <c r="B20" s="178" t="s">
        <v>134</v>
      </c>
      <c r="C20" s="176"/>
      <c r="D20" s="177"/>
      <c r="E20" s="56" t="s">
        <v>43</v>
      </c>
      <c r="F20" s="56"/>
      <c r="G20" s="58">
        <f>G21+G22</f>
        <v>10</v>
      </c>
    </row>
    <row r="21" spans="1:7" s="39" customFormat="1" ht="19.5" customHeight="1">
      <c r="A21" s="55"/>
      <c r="B21" s="179" t="s">
        <v>137</v>
      </c>
      <c r="C21" s="167"/>
      <c r="D21" s="168"/>
      <c r="E21" s="56" t="s">
        <v>43</v>
      </c>
      <c r="F21" s="56" t="s">
        <v>44</v>
      </c>
      <c r="G21" s="58">
        <v>5</v>
      </c>
    </row>
    <row r="22" spans="1:7" s="39" customFormat="1" ht="31.5" customHeight="1">
      <c r="A22" s="55"/>
      <c r="B22" s="180" t="s">
        <v>138</v>
      </c>
      <c r="C22" s="181"/>
      <c r="D22" s="182"/>
      <c r="E22" s="56" t="s">
        <v>43</v>
      </c>
      <c r="F22" s="56" t="s">
        <v>45</v>
      </c>
      <c r="G22" s="58">
        <v>5</v>
      </c>
    </row>
    <row r="23" spans="1:7" s="39" customFormat="1" ht="23.25" customHeight="1">
      <c r="A23" s="55"/>
      <c r="B23" s="175" t="s">
        <v>74</v>
      </c>
      <c r="C23" s="176"/>
      <c r="D23" s="177"/>
      <c r="E23" s="56" t="s">
        <v>39</v>
      </c>
      <c r="F23" s="56"/>
      <c r="G23" s="58">
        <f>G24+G25</f>
        <v>2596.6</v>
      </c>
    </row>
    <row r="24" spans="1:7" s="39" customFormat="1" ht="19.5" customHeight="1">
      <c r="A24" s="55"/>
      <c r="B24" s="169" t="s">
        <v>139</v>
      </c>
      <c r="C24" s="170"/>
      <c r="D24" s="171"/>
      <c r="E24" s="56" t="s">
        <v>39</v>
      </c>
      <c r="F24" s="56" t="s">
        <v>44</v>
      </c>
      <c r="G24" s="58">
        <v>2583.6</v>
      </c>
    </row>
    <row r="25" spans="1:8" s="3" customFormat="1" ht="18.75" customHeight="1">
      <c r="A25" s="55"/>
      <c r="B25" s="169" t="s">
        <v>75</v>
      </c>
      <c r="C25" s="170"/>
      <c r="D25" s="171"/>
      <c r="E25" s="56" t="s">
        <v>39</v>
      </c>
      <c r="F25" s="56" t="s">
        <v>46</v>
      </c>
      <c r="G25" s="58">
        <v>13</v>
      </c>
      <c r="H25" s="2"/>
    </row>
    <row r="26" spans="1:7" s="39" customFormat="1" ht="15.75" customHeight="1">
      <c r="A26" s="55"/>
      <c r="B26" s="175" t="s">
        <v>68</v>
      </c>
      <c r="C26" s="176"/>
      <c r="D26" s="177"/>
      <c r="E26" s="56" t="s">
        <v>47</v>
      </c>
      <c r="F26" s="56"/>
      <c r="G26" s="57">
        <f>G27+G28</f>
        <v>1959.1</v>
      </c>
    </row>
    <row r="27" spans="1:7" s="39" customFormat="1" ht="15.75" customHeight="1">
      <c r="A27" s="55"/>
      <c r="B27" s="169" t="s">
        <v>70</v>
      </c>
      <c r="C27" s="170"/>
      <c r="D27" s="171"/>
      <c r="E27" s="56" t="s">
        <v>47</v>
      </c>
      <c r="F27" s="56" t="s">
        <v>38</v>
      </c>
      <c r="G27" s="58">
        <v>435</v>
      </c>
    </row>
    <row r="28" spans="1:9" ht="15.75" customHeight="1">
      <c r="A28" s="55"/>
      <c r="B28" s="188" t="s">
        <v>76</v>
      </c>
      <c r="C28" s="189"/>
      <c r="D28" s="190"/>
      <c r="E28" s="56" t="s">
        <v>47</v>
      </c>
      <c r="F28" s="56" t="s">
        <v>43</v>
      </c>
      <c r="G28" s="57">
        <v>1524.1</v>
      </c>
      <c r="H28" s="40"/>
      <c r="I28" s="40"/>
    </row>
    <row r="29" spans="1:9" ht="21" customHeight="1">
      <c r="A29" s="55"/>
      <c r="B29" s="163" t="s">
        <v>135</v>
      </c>
      <c r="C29" s="164"/>
      <c r="D29" s="165"/>
      <c r="E29" s="56" t="s">
        <v>48</v>
      </c>
      <c r="F29" s="56"/>
      <c r="G29" s="59">
        <f>G30</f>
        <v>50</v>
      </c>
      <c r="H29" s="40"/>
      <c r="I29" s="40"/>
    </row>
    <row r="30" spans="1:9" ht="24.75" customHeight="1">
      <c r="A30" s="55"/>
      <c r="B30" s="188" t="s">
        <v>78</v>
      </c>
      <c r="C30" s="189"/>
      <c r="D30" s="190"/>
      <c r="E30" s="56" t="s">
        <v>48</v>
      </c>
      <c r="F30" s="56" t="s">
        <v>37</v>
      </c>
      <c r="G30" s="59">
        <v>50</v>
      </c>
      <c r="H30" s="40"/>
      <c r="I30" s="40"/>
    </row>
    <row r="31" spans="1:7" ht="18" customHeight="1">
      <c r="A31" s="55"/>
      <c r="B31" s="163" t="s">
        <v>69</v>
      </c>
      <c r="C31" s="164"/>
      <c r="D31" s="165"/>
      <c r="E31" s="56" t="s">
        <v>45</v>
      </c>
      <c r="F31" s="56"/>
      <c r="G31" s="57">
        <f>G32</f>
        <v>435.4</v>
      </c>
    </row>
    <row r="32" spans="1:7" ht="19.5" customHeight="1">
      <c r="A32" s="55"/>
      <c r="B32" s="188" t="s">
        <v>31</v>
      </c>
      <c r="C32" s="189"/>
      <c r="D32" s="190"/>
      <c r="E32" s="56">
        <v>10</v>
      </c>
      <c r="F32" s="56" t="s">
        <v>37</v>
      </c>
      <c r="G32" s="58">
        <v>435.4</v>
      </c>
    </row>
    <row r="33" spans="1:7" ht="18.75" customHeight="1">
      <c r="A33" s="55"/>
      <c r="B33" s="175" t="s">
        <v>120</v>
      </c>
      <c r="C33" s="176"/>
      <c r="D33" s="177"/>
      <c r="E33" s="56" t="s">
        <v>41</v>
      </c>
      <c r="F33" s="56"/>
      <c r="G33" s="58">
        <f>G34</f>
        <v>114.6</v>
      </c>
    </row>
    <row r="34" spans="1:7" ht="25.5" customHeight="1">
      <c r="A34" s="55"/>
      <c r="B34" s="169" t="s">
        <v>33</v>
      </c>
      <c r="C34" s="170"/>
      <c r="D34" s="171"/>
      <c r="E34" s="56" t="s">
        <v>41</v>
      </c>
      <c r="F34" s="56" t="s">
        <v>38</v>
      </c>
      <c r="G34" s="58">
        <v>114.6</v>
      </c>
    </row>
    <row r="35" spans="1:7" ht="33.75" customHeight="1">
      <c r="A35" s="60"/>
      <c r="B35" s="175" t="s">
        <v>140</v>
      </c>
      <c r="C35" s="176"/>
      <c r="D35" s="177"/>
      <c r="E35" s="56" t="s">
        <v>42</v>
      </c>
      <c r="F35" s="56"/>
      <c r="G35" s="58">
        <f>G36</f>
        <v>0</v>
      </c>
    </row>
    <row r="36" spans="1:7" ht="34.5" customHeight="1">
      <c r="A36" s="60"/>
      <c r="B36" s="169" t="s">
        <v>141</v>
      </c>
      <c r="C36" s="170"/>
      <c r="D36" s="171"/>
      <c r="E36" s="56" t="s">
        <v>42</v>
      </c>
      <c r="F36" s="56" t="s">
        <v>37</v>
      </c>
      <c r="G36" s="58">
        <v>0</v>
      </c>
    </row>
    <row r="37" spans="1:7" ht="23.25" customHeight="1">
      <c r="A37" s="61"/>
      <c r="B37" s="183" t="s">
        <v>49</v>
      </c>
      <c r="C37" s="184"/>
      <c r="D37" s="185"/>
      <c r="E37" s="62"/>
      <c r="F37" s="62"/>
      <c r="G37" s="57">
        <f>G12+G18+G20+G23+G26+G29+G31+G33+G35</f>
        <v>10556.2</v>
      </c>
    </row>
  </sheetData>
  <sheetProtection/>
  <mergeCells count="33">
    <mergeCell ref="B34:D34"/>
    <mergeCell ref="B35:D35"/>
    <mergeCell ref="B36:D36"/>
    <mergeCell ref="B37:D37"/>
    <mergeCell ref="C2:G2"/>
    <mergeCell ref="C3:G3"/>
    <mergeCell ref="C4:G4"/>
    <mergeCell ref="C5:G5"/>
    <mergeCell ref="A7:G9"/>
    <mergeCell ref="B17:D17"/>
    <mergeCell ref="B28:D28"/>
    <mergeCell ref="B29:D29"/>
    <mergeCell ref="B30:D30"/>
    <mergeCell ref="B31:D31"/>
    <mergeCell ref="B32:D32"/>
    <mergeCell ref="B33:D33"/>
    <mergeCell ref="B15:D15"/>
    <mergeCell ref="B27:D27"/>
    <mergeCell ref="B16:D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D6:F6"/>
    <mergeCell ref="B11:D11"/>
    <mergeCell ref="B12:D12"/>
    <mergeCell ref="B13:D13"/>
    <mergeCell ref="B14:D1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8"/>
  <sheetViews>
    <sheetView zoomScalePageLayoutView="0" workbookViewId="0" topLeftCell="A112">
      <selection activeCell="H117" sqref="H117"/>
    </sheetView>
  </sheetViews>
  <sheetFormatPr defaultColWidth="9.140625" defaultRowHeight="15"/>
  <cols>
    <col min="1" max="1" width="52.00390625" style="4" customWidth="1"/>
    <col min="2" max="2" width="7.57421875" style="4" customWidth="1"/>
    <col min="3" max="3" width="7.8515625" style="85" customWidth="1"/>
    <col min="4" max="4" width="8.00390625" style="85" customWidth="1"/>
    <col min="5" max="5" width="10.140625" style="64" customWidth="1"/>
    <col min="6" max="6" width="7.421875" style="85" customWidth="1"/>
    <col min="7" max="7" width="8.421875" style="85" hidden="1" customWidth="1"/>
    <col min="8" max="8" width="10.57421875" style="26" customWidth="1"/>
    <col min="9" max="9" width="8.8515625" style="5" customWidth="1"/>
    <col min="10" max="16384" width="9.140625" style="5" customWidth="1"/>
  </cols>
  <sheetData>
    <row r="1" spans="7:8" ht="15.75" customHeight="1">
      <c r="G1" s="202"/>
      <c r="H1" s="202"/>
    </row>
    <row r="2" spans="1:9" s="7" customFormat="1" ht="14.25" customHeight="1">
      <c r="A2" s="153" t="s">
        <v>127</v>
      </c>
      <c r="B2" s="153"/>
      <c r="C2" s="153"/>
      <c r="D2" s="153"/>
      <c r="E2" s="153"/>
      <c r="F2" s="153"/>
      <c r="G2" s="153"/>
      <c r="H2" s="153"/>
      <c r="I2" s="6"/>
    </row>
    <row r="3" spans="1:9" s="7" customFormat="1" ht="14.25" customHeight="1">
      <c r="A3" s="153" t="s">
        <v>79</v>
      </c>
      <c r="B3" s="153"/>
      <c r="C3" s="153"/>
      <c r="D3" s="153"/>
      <c r="E3" s="153"/>
      <c r="F3" s="153"/>
      <c r="G3" s="153"/>
      <c r="H3" s="153"/>
      <c r="I3" s="6"/>
    </row>
    <row r="4" spans="1:9" s="7" customFormat="1" ht="14.25" customHeight="1">
      <c r="A4" s="153" t="s">
        <v>126</v>
      </c>
      <c r="B4" s="153"/>
      <c r="C4" s="153"/>
      <c r="D4" s="153"/>
      <c r="E4" s="153"/>
      <c r="F4" s="153"/>
      <c r="G4" s="153"/>
      <c r="H4" s="153"/>
      <c r="I4" s="6"/>
    </row>
    <row r="5" spans="1:9" s="7" customFormat="1" ht="15" customHeight="1">
      <c r="A5" s="156" t="str">
        <f>'Бюдже.ассигнов.№7'!C5</f>
        <v>№58 от  26.09.2022 г.</v>
      </c>
      <c r="B5" s="156"/>
      <c r="C5" s="156"/>
      <c r="D5" s="156"/>
      <c r="E5" s="156"/>
      <c r="F5" s="156"/>
      <c r="G5" s="156"/>
      <c r="H5" s="156"/>
      <c r="I5" s="6"/>
    </row>
    <row r="6" spans="1:8" ht="18.75" customHeight="1">
      <c r="A6" s="8"/>
      <c r="B6" s="8"/>
      <c r="C6" s="8"/>
      <c r="D6" s="8"/>
      <c r="E6" s="65"/>
      <c r="F6" s="8"/>
      <c r="G6" s="8"/>
      <c r="H6" s="8"/>
    </row>
    <row r="7" spans="1:11" ht="66.75" customHeight="1">
      <c r="A7" s="201" t="s">
        <v>337</v>
      </c>
      <c r="B7" s="201"/>
      <c r="C7" s="201"/>
      <c r="D7" s="201"/>
      <c r="E7" s="201"/>
      <c r="F7" s="201"/>
      <c r="G7" s="201"/>
      <c r="H7" s="201"/>
      <c r="K7" s="7"/>
    </row>
    <row r="8" spans="1:8" s="10" customFormat="1" ht="15" customHeight="1">
      <c r="A8" s="193" t="s">
        <v>80</v>
      </c>
      <c r="B8" s="195" t="s">
        <v>56</v>
      </c>
      <c r="C8" s="197" t="s">
        <v>57</v>
      </c>
      <c r="D8" s="195" t="s">
        <v>58</v>
      </c>
      <c r="E8" s="199" t="s">
        <v>81</v>
      </c>
      <c r="F8" s="199" t="s">
        <v>0</v>
      </c>
      <c r="G8" s="191" t="s">
        <v>1</v>
      </c>
      <c r="H8" s="9" t="s">
        <v>50</v>
      </c>
    </row>
    <row r="9" spans="1:8" s="10" customFormat="1" ht="17.25" customHeight="1">
      <c r="A9" s="194"/>
      <c r="B9" s="196"/>
      <c r="C9" s="198"/>
      <c r="D9" s="196"/>
      <c r="E9" s="200"/>
      <c r="F9" s="200"/>
      <c r="G9" s="192"/>
      <c r="H9" s="11" t="s">
        <v>133</v>
      </c>
    </row>
    <row r="10" spans="1:8" ht="19.5" customHeight="1">
      <c r="A10" s="63" t="s">
        <v>59</v>
      </c>
      <c r="B10" s="63"/>
      <c r="C10" s="68" t="s">
        <v>37</v>
      </c>
      <c r="D10" s="68" t="s">
        <v>51</v>
      </c>
      <c r="E10" s="68"/>
      <c r="F10" s="68"/>
      <c r="G10" s="68"/>
      <c r="H10" s="69">
        <f>H11+H22+H41+H46+H51</f>
        <v>5144.200000000001</v>
      </c>
    </row>
    <row r="11" spans="1:8" ht="28.5" customHeight="1">
      <c r="A11" s="12" t="s">
        <v>82</v>
      </c>
      <c r="B11" s="12"/>
      <c r="C11" s="13" t="s">
        <v>37</v>
      </c>
      <c r="D11" s="13" t="s">
        <v>38</v>
      </c>
      <c r="E11" s="13"/>
      <c r="F11" s="13"/>
      <c r="G11" s="13"/>
      <c r="H11" s="36">
        <f>H16+H12</f>
        <v>1106.3</v>
      </c>
    </row>
    <row r="12" spans="1:8" ht="48" customHeight="1">
      <c r="A12" s="12" t="s">
        <v>85</v>
      </c>
      <c r="B12" s="12"/>
      <c r="C12" s="13" t="s">
        <v>37</v>
      </c>
      <c r="D12" s="13" t="s">
        <v>38</v>
      </c>
      <c r="E12" s="15" t="s">
        <v>336</v>
      </c>
      <c r="F12" s="13" t="s">
        <v>86</v>
      </c>
      <c r="G12" s="13"/>
      <c r="H12" s="36">
        <f>SUM(H13)</f>
        <v>130.2</v>
      </c>
    </row>
    <row r="13" spans="1:8" ht="29.25" customHeight="1">
      <c r="A13" s="12" t="s">
        <v>87</v>
      </c>
      <c r="B13" s="12"/>
      <c r="C13" s="13" t="s">
        <v>37</v>
      </c>
      <c r="D13" s="13" t="s">
        <v>38</v>
      </c>
      <c r="E13" s="15" t="s">
        <v>336</v>
      </c>
      <c r="F13" s="13" t="s">
        <v>88</v>
      </c>
      <c r="G13" s="13"/>
      <c r="H13" s="36">
        <f>H14+H15</f>
        <v>130.2</v>
      </c>
    </row>
    <row r="14" spans="1:8" ht="18.75" customHeight="1">
      <c r="A14" s="12" t="s">
        <v>144</v>
      </c>
      <c r="B14" s="12"/>
      <c r="C14" s="13" t="s">
        <v>37</v>
      </c>
      <c r="D14" s="13" t="s">
        <v>38</v>
      </c>
      <c r="E14" s="15" t="s">
        <v>336</v>
      </c>
      <c r="F14" s="13" t="s">
        <v>2</v>
      </c>
      <c r="G14" s="13" t="s">
        <v>3</v>
      </c>
      <c r="H14" s="36">
        <v>100</v>
      </c>
    </row>
    <row r="15" spans="1:8" ht="37.5" customHeight="1">
      <c r="A15" s="12" t="s">
        <v>145</v>
      </c>
      <c r="B15" s="12"/>
      <c r="C15" s="13" t="s">
        <v>37</v>
      </c>
      <c r="D15" s="13" t="s">
        <v>38</v>
      </c>
      <c r="E15" s="15" t="s">
        <v>336</v>
      </c>
      <c r="F15" s="13" t="s">
        <v>4</v>
      </c>
      <c r="G15" s="13" t="s">
        <v>5</v>
      </c>
      <c r="H15" s="36">
        <v>30.2</v>
      </c>
    </row>
    <row r="16" spans="1:10" ht="24.75" customHeight="1">
      <c r="A16" s="12" t="s">
        <v>142</v>
      </c>
      <c r="B16" s="12"/>
      <c r="C16" s="13" t="s">
        <v>37</v>
      </c>
      <c r="D16" s="13" t="s">
        <v>38</v>
      </c>
      <c r="E16" s="15" t="s">
        <v>83</v>
      </c>
      <c r="F16" s="13"/>
      <c r="G16" s="13"/>
      <c r="H16" s="36">
        <f>H17</f>
        <v>976.1</v>
      </c>
      <c r="J16" s="16"/>
    </row>
    <row r="17" spans="1:8" ht="26.25" customHeight="1">
      <c r="A17" s="12" t="s">
        <v>143</v>
      </c>
      <c r="B17" s="12"/>
      <c r="C17" s="13" t="s">
        <v>37</v>
      </c>
      <c r="D17" s="13" t="s">
        <v>38</v>
      </c>
      <c r="E17" s="15" t="s">
        <v>84</v>
      </c>
      <c r="F17" s="13"/>
      <c r="G17" s="13"/>
      <c r="H17" s="36">
        <f>H18</f>
        <v>976.1</v>
      </c>
    </row>
    <row r="18" spans="1:8" ht="50.25" customHeight="1">
      <c r="A18" s="12" t="s">
        <v>85</v>
      </c>
      <c r="B18" s="12"/>
      <c r="C18" s="13" t="s">
        <v>37</v>
      </c>
      <c r="D18" s="13" t="s">
        <v>38</v>
      </c>
      <c r="E18" s="15" t="s">
        <v>84</v>
      </c>
      <c r="F18" s="13" t="s">
        <v>86</v>
      </c>
      <c r="G18" s="13"/>
      <c r="H18" s="36">
        <f>SUM(H19)</f>
        <v>976.1</v>
      </c>
    </row>
    <row r="19" spans="1:8" ht="27.75" customHeight="1">
      <c r="A19" s="12" t="s">
        <v>87</v>
      </c>
      <c r="B19" s="12"/>
      <c r="C19" s="13" t="s">
        <v>37</v>
      </c>
      <c r="D19" s="13" t="s">
        <v>38</v>
      </c>
      <c r="E19" s="15" t="s">
        <v>84</v>
      </c>
      <c r="F19" s="13" t="s">
        <v>88</v>
      </c>
      <c r="G19" s="13"/>
      <c r="H19" s="36">
        <f>H20+H21</f>
        <v>976.1</v>
      </c>
    </row>
    <row r="20" spans="1:8" ht="18.75" customHeight="1">
      <c r="A20" s="12" t="s">
        <v>144</v>
      </c>
      <c r="B20" s="12"/>
      <c r="C20" s="13" t="s">
        <v>37</v>
      </c>
      <c r="D20" s="13" t="s">
        <v>38</v>
      </c>
      <c r="E20" s="15" t="s">
        <v>84</v>
      </c>
      <c r="F20" s="13" t="s">
        <v>2</v>
      </c>
      <c r="G20" s="13" t="s">
        <v>3</v>
      </c>
      <c r="H20" s="36">
        <v>749.7</v>
      </c>
    </row>
    <row r="21" spans="1:8" ht="39" customHeight="1">
      <c r="A21" s="12" t="s">
        <v>145</v>
      </c>
      <c r="B21" s="12"/>
      <c r="C21" s="13" t="s">
        <v>37</v>
      </c>
      <c r="D21" s="13" t="s">
        <v>38</v>
      </c>
      <c r="E21" s="15" t="s">
        <v>84</v>
      </c>
      <c r="F21" s="13" t="s">
        <v>4</v>
      </c>
      <c r="G21" s="13" t="s">
        <v>5</v>
      </c>
      <c r="H21" s="36">
        <v>226.4</v>
      </c>
    </row>
    <row r="22" spans="1:8" ht="36.75" customHeight="1">
      <c r="A22" s="12" t="s">
        <v>89</v>
      </c>
      <c r="B22" s="12"/>
      <c r="C22" s="13" t="s">
        <v>37</v>
      </c>
      <c r="D22" s="13" t="s">
        <v>39</v>
      </c>
      <c r="E22" s="13"/>
      <c r="F22" s="13"/>
      <c r="G22" s="13"/>
      <c r="H22" s="36">
        <f>H29+H33+H36+H23</f>
        <v>3275.3</v>
      </c>
    </row>
    <row r="23" spans="1:8" ht="42" customHeight="1">
      <c r="A23" s="12" t="s">
        <v>85</v>
      </c>
      <c r="B23" s="12"/>
      <c r="C23" s="13" t="s">
        <v>37</v>
      </c>
      <c r="D23" s="13" t="s">
        <v>39</v>
      </c>
      <c r="E23" s="15" t="s">
        <v>336</v>
      </c>
      <c r="F23" s="13" t="s">
        <v>86</v>
      </c>
      <c r="G23" s="13"/>
      <c r="H23" s="36">
        <f>H24</f>
        <v>65.1</v>
      </c>
    </row>
    <row r="24" spans="1:8" ht="28.5" customHeight="1">
      <c r="A24" s="12" t="s">
        <v>87</v>
      </c>
      <c r="B24" s="12"/>
      <c r="C24" s="13" t="s">
        <v>37</v>
      </c>
      <c r="D24" s="13" t="s">
        <v>39</v>
      </c>
      <c r="E24" s="15" t="s">
        <v>336</v>
      </c>
      <c r="F24" s="13" t="s">
        <v>88</v>
      </c>
      <c r="G24" s="13"/>
      <c r="H24" s="36">
        <f>H25+H26</f>
        <v>65.1</v>
      </c>
    </row>
    <row r="25" spans="1:8" ht="21" customHeight="1">
      <c r="A25" s="12" t="s">
        <v>144</v>
      </c>
      <c r="B25" s="12"/>
      <c r="C25" s="13" t="s">
        <v>37</v>
      </c>
      <c r="D25" s="13" t="s">
        <v>39</v>
      </c>
      <c r="E25" s="15" t="s">
        <v>336</v>
      </c>
      <c r="F25" s="13" t="s">
        <v>2</v>
      </c>
      <c r="G25" s="13" t="s">
        <v>3</v>
      </c>
      <c r="H25" s="36">
        <v>50</v>
      </c>
    </row>
    <row r="26" spans="1:8" ht="36.75" customHeight="1">
      <c r="A26" s="12" t="s">
        <v>145</v>
      </c>
      <c r="B26" s="12"/>
      <c r="C26" s="13" t="s">
        <v>37</v>
      </c>
      <c r="D26" s="13" t="s">
        <v>39</v>
      </c>
      <c r="E26" s="15" t="s">
        <v>336</v>
      </c>
      <c r="F26" s="13" t="s">
        <v>4</v>
      </c>
      <c r="G26" s="13" t="s">
        <v>5</v>
      </c>
      <c r="H26" s="36">
        <v>15.1</v>
      </c>
    </row>
    <row r="27" spans="1:8" ht="23.25" customHeight="1">
      <c r="A27" s="12" t="s">
        <v>146</v>
      </c>
      <c r="B27" s="12"/>
      <c r="C27" s="13" t="s">
        <v>37</v>
      </c>
      <c r="D27" s="13" t="s">
        <v>39</v>
      </c>
      <c r="E27" s="15" t="s">
        <v>90</v>
      </c>
      <c r="F27" s="13"/>
      <c r="G27" s="13"/>
      <c r="H27" s="36">
        <f>H28</f>
        <v>3210.2000000000003</v>
      </c>
    </row>
    <row r="28" spans="1:8" ht="25.5" customHeight="1">
      <c r="A28" s="12" t="s">
        <v>147</v>
      </c>
      <c r="B28" s="12"/>
      <c r="C28" s="13" t="s">
        <v>37</v>
      </c>
      <c r="D28" s="13" t="s">
        <v>39</v>
      </c>
      <c r="E28" s="15" t="s">
        <v>91</v>
      </c>
      <c r="F28" s="13"/>
      <c r="G28" s="13"/>
      <c r="H28" s="36">
        <f>SUM(H33+H36+H29)</f>
        <v>3210.2000000000003</v>
      </c>
    </row>
    <row r="29" spans="1:8" ht="51" customHeight="1">
      <c r="A29" s="12" t="s">
        <v>85</v>
      </c>
      <c r="B29" s="12"/>
      <c r="C29" s="13" t="s">
        <v>37</v>
      </c>
      <c r="D29" s="13" t="s">
        <v>39</v>
      </c>
      <c r="E29" s="15" t="s">
        <v>91</v>
      </c>
      <c r="F29" s="13" t="s">
        <v>86</v>
      </c>
      <c r="G29" s="13"/>
      <c r="H29" s="36">
        <f>H30</f>
        <v>2920.2000000000003</v>
      </c>
    </row>
    <row r="30" spans="1:8" ht="25.5" customHeight="1">
      <c r="A30" s="12" t="s">
        <v>87</v>
      </c>
      <c r="B30" s="12"/>
      <c r="C30" s="13" t="s">
        <v>37</v>
      </c>
      <c r="D30" s="13" t="s">
        <v>39</v>
      </c>
      <c r="E30" s="15" t="s">
        <v>91</v>
      </c>
      <c r="F30" s="13" t="s">
        <v>88</v>
      </c>
      <c r="G30" s="13"/>
      <c r="H30" s="36">
        <f>H31+H32</f>
        <v>2920.2000000000003</v>
      </c>
    </row>
    <row r="31" spans="1:8" ht="18" customHeight="1">
      <c r="A31" s="12" t="s">
        <v>144</v>
      </c>
      <c r="B31" s="12"/>
      <c r="C31" s="13" t="s">
        <v>37</v>
      </c>
      <c r="D31" s="13" t="s">
        <v>39</v>
      </c>
      <c r="E31" s="15" t="s">
        <v>91</v>
      </c>
      <c r="F31" s="13" t="s">
        <v>2</v>
      </c>
      <c r="G31" s="13" t="s">
        <v>3</v>
      </c>
      <c r="H31" s="36">
        <v>2242.8</v>
      </c>
    </row>
    <row r="32" spans="1:8" ht="42.75" customHeight="1">
      <c r="A32" s="12" t="s">
        <v>145</v>
      </c>
      <c r="B32" s="12"/>
      <c r="C32" s="13" t="s">
        <v>37</v>
      </c>
      <c r="D32" s="13" t="s">
        <v>39</v>
      </c>
      <c r="E32" s="15" t="s">
        <v>91</v>
      </c>
      <c r="F32" s="13" t="s">
        <v>4</v>
      </c>
      <c r="G32" s="13" t="s">
        <v>5</v>
      </c>
      <c r="H32" s="36">
        <v>677.4</v>
      </c>
    </row>
    <row r="33" spans="1:8" ht="29.25" customHeight="1">
      <c r="A33" s="12" t="s">
        <v>92</v>
      </c>
      <c r="B33" s="12"/>
      <c r="C33" s="13" t="s">
        <v>37</v>
      </c>
      <c r="D33" s="13" t="s">
        <v>39</v>
      </c>
      <c r="E33" s="15" t="s">
        <v>91</v>
      </c>
      <c r="F33" s="13" t="s">
        <v>93</v>
      </c>
      <c r="G33" s="13"/>
      <c r="H33" s="36">
        <f>SUM(H34)</f>
        <v>277.5</v>
      </c>
    </row>
    <row r="34" spans="1:8" ht="26.25" customHeight="1">
      <c r="A34" s="12" t="s">
        <v>94</v>
      </c>
      <c r="B34" s="12"/>
      <c r="C34" s="13" t="s">
        <v>37</v>
      </c>
      <c r="D34" s="13" t="s">
        <v>39</v>
      </c>
      <c r="E34" s="15" t="s">
        <v>91</v>
      </c>
      <c r="F34" s="13" t="s">
        <v>95</v>
      </c>
      <c r="G34" s="13"/>
      <c r="H34" s="36">
        <f>H35</f>
        <v>277.5</v>
      </c>
    </row>
    <row r="35" spans="1:8" ht="18.75" customHeight="1">
      <c r="A35" s="12" t="s">
        <v>148</v>
      </c>
      <c r="B35" s="12"/>
      <c r="C35" s="13" t="s">
        <v>37</v>
      </c>
      <c r="D35" s="13" t="s">
        <v>39</v>
      </c>
      <c r="E35" s="15" t="s">
        <v>91</v>
      </c>
      <c r="F35" s="13" t="s">
        <v>6</v>
      </c>
      <c r="G35" s="13"/>
      <c r="H35" s="36">
        <v>277.5</v>
      </c>
    </row>
    <row r="36" spans="1:8" ht="18.75" customHeight="1">
      <c r="A36" s="12" t="s">
        <v>97</v>
      </c>
      <c r="B36" s="28"/>
      <c r="C36" s="13" t="s">
        <v>37</v>
      </c>
      <c r="D36" s="13" t="s">
        <v>39</v>
      </c>
      <c r="E36" s="15" t="s">
        <v>91</v>
      </c>
      <c r="F36" s="13" t="s">
        <v>53</v>
      </c>
      <c r="G36" s="13"/>
      <c r="H36" s="36">
        <f>H37</f>
        <v>12.499999999999998</v>
      </c>
    </row>
    <row r="37" spans="1:8" ht="18" customHeight="1">
      <c r="A37" s="12" t="s">
        <v>149</v>
      </c>
      <c r="B37" s="28"/>
      <c r="C37" s="13" t="s">
        <v>37</v>
      </c>
      <c r="D37" s="13" t="s">
        <v>39</v>
      </c>
      <c r="E37" s="15" t="s">
        <v>91</v>
      </c>
      <c r="F37" s="13" t="s">
        <v>62</v>
      </c>
      <c r="G37" s="13"/>
      <c r="H37" s="36">
        <f>H38+H39+H40</f>
        <v>12.499999999999998</v>
      </c>
    </row>
    <row r="38" spans="1:8" ht="21" customHeight="1">
      <c r="A38" s="12" t="s">
        <v>61</v>
      </c>
      <c r="B38" s="28"/>
      <c r="C38" s="13" t="s">
        <v>37</v>
      </c>
      <c r="D38" s="13" t="s">
        <v>39</v>
      </c>
      <c r="E38" s="15" t="s">
        <v>91</v>
      </c>
      <c r="F38" s="13" t="s">
        <v>10</v>
      </c>
      <c r="G38" s="13"/>
      <c r="H38" s="36">
        <v>2.3</v>
      </c>
    </row>
    <row r="39" spans="1:8" ht="21" customHeight="1">
      <c r="A39" s="12" t="s">
        <v>150</v>
      </c>
      <c r="B39" s="28"/>
      <c r="C39" s="13" t="s">
        <v>37</v>
      </c>
      <c r="D39" s="13" t="s">
        <v>39</v>
      </c>
      <c r="E39" s="15" t="s">
        <v>91</v>
      </c>
      <c r="F39" s="13" t="s">
        <v>11</v>
      </c>
      <c r="G39" s="13"/>
      <c r="H39" s="36">
        <v>10.1</v>
      </c>
    </row>
    <row r="40" spans="1:8" ht="21" customHeight="1">
      <c r="A40" s="12" t="s">
        <v>151</v>
      </c>
      <c r="B40" s="28"/>
      <c r="C40" s="13" t="s">
        <v>37</v>
      </c>
      <c r="D40" s="13" t="s">
        <v>39</v>
      </c>
      <c r="E40" s="15" t="s">
        <v>91</v>
      </c>
      <c r="F40" s="13" t="s">
        <v>13</v>
      </c>
      <c r="G40" s="13"/>
      <c r="H40" s="36">
        <v>0.1</v>
      </c>
    </row>
    <row r="41" spans="1:8" ht="21.75" customHeight="1">
      <c r="A41" s="12" t="s">
        <v>98</v>
      </c>
      <c r="B41" s="28"/>
      <c r="C41" s="13" t="s">
        <v>37</v>
      </c>
      <c r="D41" s="13" t="s">
        <v>40</v>
      </c>
      <c r="E41" s="13"/>
      <c r="F41" s="13"/>
      <c r="G41" s="13"/>
      <c r="H41" s="36">
        <f>H42</f>
        <v>0</v>
      </c>
    </row>
    <row r="42" spans="1:8" ht="21" customHeight="1">
      <c r="A42" s="12" t="s">
        <v>99</v>
      </c>
      <c r="B42" s="28"/>
      <c r="C42" s="13" t="s">
        <v>37</v>
      </c>
      <c r="D42" s="13" t="s">
        <v>40</v>
      </c>
      <c r="E42" s="13" t="s">
        <v>100</v>
      </c>
      <c r="F42" s="13"/>
      <c r="G42" s="13"/>
      <c r="H42" s="36">
        <f>H43</f>
        <v>0</v>
      </c>
    </row>
    <row r="43" spans="1:8" ht="22.5" customHeight="1">
      <c r="A43" s="12" t="s">
        <v>101</v>
      </c>
      <c r="B43" s="28"/>
      <c r="C43" s="13" t="s">
        <v>37</v>
      </c>
      <c r="D43" s="13" t="s">
        <v>40</v>
      </c>
      <c r="E43" s="13" t="s">
        <v>15</v>
      </c>
      <c r="F43" s="13"/>
      <c r="G43" s="13"/>
      <c r="H43" s="36">
        <f>H44</f>
        <v>0</v>
      </c>
    </row>
    <row r="44" spans="1:8" ht="16.5" customHeight="1">
      <c r="A44" s="12" t="s">
        <v>97</v>
      </c>
      <c r="B44" s="28"/>
      <c r="C44" s="13" t="s">
        <v>37</v>
      </c>
      <c r="D44" s="13" t="s">
        <v>40</v>
      </c>
      <c r="E44" s="13" t="s">
        <v>15</v>
      </c>
      <c r="F44" s="13" t="s">
        <v>53</v>
      </c>
      <c r="G44" s="13"/>
      <c r="H44" s="36">
        <f>H45</f>
        <v>0</v>
      </c>
    </row>
    <row r="45" spans="1:8" ht="16.5" customHeight="1">
      <c r="A45" s="12" t="s">
        <v>64</v>
      </c>
      <c r="B45" s="28"/>
      <c r="C45" s="13" t="s">
        <v>37</v>
      </c>
      <c r="D45" s="13" t="s">
        <v>40</v>
      </c>
      <c r="E45" s="13" t="s">
        <v>15</v>
      </c>
      <c r="F45" s="13" t="s">
        <v>14</v>
      </c>
      <c r="G45" s="13"/>
      <c r="H45" s="36">
        <v>0</v>
      </c>
    </row>
    <row r="46" spans="1:8" ht="17.25" customHeight="1">
      <c r="A46" s="27" t="s">
        <v>102</v>
      </c>
      <c r="B46" s="34"/>
      <c r="C46" s="13" t="s">
        <v>37</v>
      </c>
      <c r="D46" s="13" t="s">
        <v>41</v>
      </c>
      <c r="E46" s="13"/>
      <c r="F46" s="13"/>
      <c r="G46" s="14"/>
      <c r="H46" s="36">
        <f>SUM(H47)</f>
        <v>10</v>
      </c>
    </row>
    <row r="47" spans="1:8" ht="23.25" customHeight="1">
      <c r="A47" s="30" t="s">
        <v>103</v>
      </c>
      <c r="B47" s="34"/>
      <c r="C47" s="13" t="s">
        <v>37</v>
      </c>
      <c r="D47" s="13" t="s">
        <v>41</v>
      </c>
      <c r="E47" s="13" t="s">
        <v>16</v>
      </c>
      <c r="F47" s="13"/>
      <c r="G47" s="14"/>
      <c r="H47" s="36">
        <f>SUM(H48)</f>
        <v>10</v>
      </c>
    </row>
    <row r="48" spans="1:8" ht="17.25" customHeight="1">
      <c r="A48" s="27" t="s">
        <v>104</v>
      </c>
      <c r="B48" s="34"/>
      <c r="C48" s="13" t="s">
        <v>37</v>
      </c>
      <c r="D48" s="13" t="s">
        <v>41</v>
      </c>
      <c r="E48" s="13" t="s">
        <v>16</v>
      </c>
      <c r="F48" s="13"/>
      <c r="G48" s="14"/>
      <c r="H48" s="36">
        <f>SUM(H49)</f>
        <v>10</v>
      </c>
    </row>
    <row r="49" spans="1:8" ht="17.25" customHeight="1">
      <c r="A49" s="27" t="s">
        <v>97</v>
      </c>
      <c r="B49" s="34"/>
      <c r="C49" s="13" t="s">
        <v>37</v>
      </c>
      <c r="D49" s="13" t="s">
        <v>41</v>
      </c>
      <c r="E49" s="13" t="s">
        <v>16</v>
      </c>
      <c r="F49" s="13" t="s">
        <v>53</v>
      </c>
      <c r="G49" s="14"/>
      <c r="H49" s="36">
        <f>SUM(H50)</f>
        <v>10</v>
      </c>
    </row>
    <row r="50" spans="1:8" ht="16.5" customHeight="1">
      <c r="A50" s="27" t="s">
        <v>66</v>
      </c>
      <c r="B50" s="34"/>
      <c r="C50" s="13" t="s">
        <v>37</v>
      </c>
      <c r="D50" s="13" t="s">
        <v>41</v>
      </c>
      <c r="E50" s="13" t="s">
        <v>16</v>
      </c>
      <c r="F50" s="13" t="s">
        <v>17</v>
      </c>
      <c r="G50" s="14"/>
      <c r="H50" s="36">
        <v>10</v>
      </c>
    </row>
    <row r="51" spans="1:8" ht="21.75" customHeight="1">
      <c r="A51" s="12" t="s">
        <v>67</v>
      </c>
      <c r="B51" s="28"/>
      <c r="C51" s="13" t="s">
        <v>37</v>
      </c>
      <c r="D51" s="13" t="s">
        <v>42</v>
      </c>
      <c r="E51" s="13"/>
      <c r="F51" s="13"/>
      <c r="G51" s="13"/>
      <c r="H51" s="36">
        <f>H52+H68+H72+H64+H66</f>
        <v>752.6</v>
      </c>
    </row>
    <row r="52" spans="1:8" ht="27.75" customHeight="1">
      <c r="A52" s="12" t="s">
        <v>152</v>
      </c>
      <c r="B52" s="28"/>
      <c r="C52" s="13" t="s">
        <v>37</v>
      </c>
      <c r="D52" s="13" t="s">
        <v>42</v>
      </c>
      <c r="E52" s="19">
        <v>6180000000</v>
      </c>
      <c r="F52" s="13"/>
      <c r="G52" s="13"/>
      <c r="H52" s="36">
        <f>H53</f>
        <v>663.8</v>
      </c>
    </row>
    <row r="53" spans="1:8" ht="21.75" customHeight="1">
      <c r="A53" s="12" t="s">
        <v>105</v>
      </c>
      <c r="B53" s="28"/>
      <c r="C53" s="13" t="s">
        <v>37</v>
      </c>
      <c r="D53" s="13" t="s">
        <v>42</v>
      </c>
      <c r="E53" s="19">
        <v>6180090000</v>
      </c>
      <c r="F53" s="13"/>
      <c r="G53" s="13"/>
      <c r="H53" s="36">
        <f>H56+H57+H61</f>
        <v>663.8</v>
      </c>
    </row>
    <row r="54" spans="1:8" ht="24" customHeight="1">
      <c r="A54" s="12" t="s">
        <v>92</v>
      </c>
      <c r="B54" s="28"/>
      <c r="C54" s="13" t="s">
        <v>37</v>
      </c>
      <c r="D54" s="13" t="s">
        <v>42</v>
      </c>
      <c r="E54" s="19">
        <v>6180090010</v>
      </c>
      <c r="F54" s="13" t="s">
        <v>93</v>
      </c>
      <c r="G54" s="13"/>
      <c r="H54" s="36">
        <f>SUM(H55)</f>
        <v>641.8</v>
      </c>
    </row>
    <row r="55" spans="1:8" ht="23.25" customHeight="1">
      <c r="A55" s="12" t="s">
        <v>94</v>
      </c>
      <c r="B55" s="28"/>
      <c r="C55" s="13" t="s">
        <v>37</v>
      </c>
      <c r="D55" s="13" t="s">
        <v>42</v>
      </c>
      <c r="E55" s="19">
        <v>6180090010</v>
      </c>
      <c r="F55" s="13" t="s">
        <v>95</v>
      </c>
      <c r="G55" s="13"/>
      <c r="H55" s="36">
        <f>SUM(H56)</f>
        <v>641.8</v>
      </c>
    </row>
    <row r="56" spans="1:9" ht="22.5" customHeight="1">
      <c r="A56" s="12" t="s">
        <v>148</v>
      </c>
      <c r="B56" s="28"/>
      <c r="C56" s="13" t="s">
        <v>37</v>
      </c>
      <c r="D56" s="13" t="s">
        <v>42</v>
      </c>
      <c r="E56" s="19">
        <v>6180090010</v>
      </c>
      <c r="F56" s="13" t="s">
        <v>6</v>
      </c>
      <c r="G56" s="13"/>
      <c r="H56" s="36">
        <v>641.8</v>
      </c>
      <c r="I56" s="80"/>
    </row>
    <row r="57" spans="1:8" ht="21.75" customHeight="1">
      <c r="A57" s="12" t="s">
        <v>97</v>
      </c>
      <c r="B57" s="28"/>
      <c r="C57" s="13" t="s">
        <v>37</v>
      </c>
      <c r="D57" s="13" t="s">
        <v>42</v>
      </c>
      <c r="E57" s="19">
        <v>6180090010</v>
      </c>
      <c r="F57" s="13" t="s">
        <v>53</v>
      </c>
      <c r="G57" s="13"/>
      <c r="H57" s="36">
        <f>SUM(H58)</f>
        <v>2</v>
      </c>
    </row>
    <row r="58" spans="1:8" ht="21.75" customHeight="1">
      <c r="A58" s="12" t="s">
        <v>149</v>
      </c>
      <c r="B58" s="28"/>
      <c r="C58" s="13" t="s">
        <v>37</v>
      </c>
      <c r="D58" s="13" t="s">
        <v>42</v>
      </c>
      <c r="E58" s="19">
        <v>6180090010</v>
      </c>
      <c r="F58" s="13" t="s">
        <v>62</v>
      </c>
      <c r="G58" s="13"/>
      <c r="H58" s="36">
        <f>H59+H60</f>
        <v>2</v>
      </c>
    </row>
    <row r="59" spans="1:8" ht="21.75" customHeight="1">
      <c r="A59" s="12" t="s">
        <v>61</v>
      </c>
      <c r="B59" s="28"/>
      <c r="C59" s="13" t="s">
        <v>37</v>
      </c>
      <c r="D59" s="13" t="s">
        <v>42</v>
      </c>
      <c r="E59" s="19">
        <v>6180090010</v>
      </c>
      <c r="F59" s="13" t="s">
        <v>10</v>
      </c>
      <c r="G59" s="13"/>
      <c r="H59" s="36">
        <v>1</v>
      </c>
    </row>
    <row r="60" spans="1:8" ht="21.75" customHeight="1">
      <c r="A60" s="12" t="s">
        <v>151</v>
      </c>
      <c r="B60" s="28"/>
      <c r="C60" s="13" t="s">
        <v>37</v>
      </c>
      <c r="D60" s="13" t="s">
        <v>42</v>
      </c>
      <c r="E60" s="19">
        <v>6180090010</v>
      </c>
      <c r="F60" s="13" t="s">
        <v>13</v>
      </c>
      <c r="G60" s="13"/>
      <c r="H60" s="36">
        <v>1</v>
      </c>
    </row>
    <row r="61" spans="1:8" ht="24" customHeight="1">
      <c r="A61" s="12" t="s">
        <v>92</v>
      </c>
      <c r="B61" s="28"/>
      <c r="C61" s="13" t="s">
        <v>37</v>
      </c>
      <c r="D61" s="13" t="s">
        <v>42</v>
      </c>
      <c r="E61" s="19">
        <v>6180090030</v>
      </c>
      <c r="F61" s="13" t="s">
        <v>93</v>
      </c>
      <c r="G61" s="13"/>
      <c r="H61" s="36">
        <f>SUM(H62)</f>
        <v>20</v>
      </c>
    </row>
    <row r="62" spans="1:8" ht="24.75" customHeight="1">
      <c r="A62" s="12" t="s">
        <v>94</v>
      </c>
      <c r="B62" s="28"/>
      <c r="C62" s="13" t="s">
        <v>37</v>
      </c>
      <c r="D62" s="13" t="s">
        <v>42</v>
      </c>
      <c r="E62" s="19">
        <v>6180090030</v>
      </c>
      <c r="F62" s="13" t="s">
        <v>95</v>
      </c>
      <c r="G62" s="13" t="s">
        <v>96</v>
      </c>
      <c r="H62" s="36">
        <f>H63</f>
        <v>20</v>
      </c>
    </row>
    <row r="63" spans="1:8" ht="23.25" customHeight="1">
      <c r="A63" s="12" t="s">
        <v>153</v>
      </c>
      <c r="B63" s="28"/>
      <c r="C63" s="13" t="s">
        <v>37</v>
      </c>
      <c r="D63" s="13" t="s">
        <v>42</v>
      </c>
      <c r="E63" s="19">
        <v>6180090030</v>
      </c>
      <c r="F63" s="13" t="s">
        <v>6</v>
      </c>
      <c r="G63" s="13" t="s">
        <v>96</v>
      </c>
      <c r="H63" s="36">
        <v>20</v>
      </c>
    </row>
    <row r="64" spans="1:8" ht="22.5" customHeight="1">
      <c r="A64" s="12" t="s">
        <v>124</v>
      </c>
      <c r="B64" s="28"/>
      <c r="C64" s="13" t="s">
        <v>37</v>
      </c>
      <c r="D64" s="13" t="s">
        <v>42</v>
      </c>
      <c r="E64" s="19">
        <v>6180000401</v>
      </c>
      <c r="F64" s="13" t="s">
        <v>54</v>
      </c>
      <c r="G64" s="13"/>
      <c r="H64" s="36">
        <f>H65</f>
        <v>40.1</v>
      </c>
    </row>
    <row r="65" spans="1:8" ht="22.5" customHeight="1">
      <c r="A65" s="12" t="s">
        <v>125</v>
      </c>
      <c r="B65" s="28"/>
      <c r="C65" s="13" t="s">
        <v>37</v>
      </c>
      <c r="D65" s="13" t="s">
        <v>42</v>
      </c>
      <c r="E65" s="19">
        <v>6180000401</v>
      </c>
      <c r="F65" s="13" t="s">
        <v>12</v>
      </c>
      <c r="G65" s="13"/>
      <c r="H65" s="36">
        <v>40.1</v>
      </c>
    </row>
    <row r="66" spans="1:8" ht="22.5" customHeight="1">
      <c r="A66" s="12" t="s">
        <v>124</v>
      </c>
      <c r="B66" s="28"/>
      <c r="C66" s="13" t="s">
        <v>37</v>
      </c>
      <c r="D66" s="13" t="s">
        <v>42</v>
      </c>
      <c r="E66" s="19">
        <v>6180000402</v>
      </c>
      <c r="F66" s="13" t="s">
        <v>54</v>
      </c>
      <c r="G66" s="13"/>
      <c r="H66" s="36">
        <f>H67</f>
        <v>9.7</v>
      </c>
    </row>
    <row r="67" spans="1:8" ht="22.5" customHeight="1">
      <c r="A67" s="12" t="s">
        <v>125</v>
      </c>
      <c r="B67" s="28"/>
      <c r="C67" s="13" t="s">
        <v>37</v>
      </c>
      <c r="D67" s="13" t="s">
        <v>42</v>
      </c>
      <c r="E67" s="19">
        <v>6180000402</v>
      </c>
      <c r="F67" s="13" t="s">
        <v>12</v>
      </c>
      <c r="G67" s="13"/>
      <c r="H67" s="36">
        <v>9.7</v>
      </c>
    </row>
    <row r="68" spans="1:8" ht="24" customHeight="1">
      <c r="A68" s="12" t="s">
        <v>71</v>
      </c>
      <c r="B68" s="28"/>
      <c r="C68" s="13" t="s">
        <v>37</v>
      </c>
      <c r="D68" s="13" t="s">
        <v>42</v>
      </c>
      <c r="E68" s="13" t="s">
        <v>18</v>
      </c>
      <c r="F68" s="13"/>
      <c r="G68" s="13"/>
      <c r="H68" s="36">
        <f>H71</f>
        <v>33</v>
      </c>
    </row>
    <row r="69" spans="1:8" ht="23.25" customHeight="1">
      <c r="A69" s="12" t="s">
        <v>92</v>
      </c>
      <c r="B69" s="28"/>
      <c r="C69" s="13" t="s">
        <v>37</v>
      </c>
      <c r="D69" s="13" t="s">
        <v>42</v>
      </c>
      <c r="E69" s="13" t="s">
        <v>18</v>
      </c>
      <c r="F69" s="13" t="s">
        <v>93</v>
      </c>
      <c r="G69" s="13"/>
      <c r="H69" s="36">
        <f>SUM(H71)</f>
        <v>33</v>
      </c>
    </row>
    <row r="70" spans="1:8" ht="21.75" customHeight="1">
      <c r="A70" s="12" t="s">
        <v>94</v>
      </c>
      <c r="B70" s="28"/>
      <c r="C70" s="13" t="s">
        <v>37</v>
      </c>
      <c r="D70" s="13" t="s">
        <v>42</v>
      </c>
      <c r="E70" s="13" t="s">
        <v>18</v>
      </c>
      <c r="F70" s="13" t="s">
        <v>95</v>
      </c>
      <c r="G70" s="13"/>
      <c r="H70" s="36">
        <f>SUM(H71)</f>
        <v>33</v>
      </c>
    </row>
    <row r="71" spans="1:8" ht="26.25" customHeight="1">
      <c r="A71" s="12" t="s">
        <v>148</v>
      </c>
      <c r="B71" s="28"/>
      <c r="C71" s="13" t="s">
        <v>37</v>
      </c>
      <c r="D71" s="13" t="s">
        <v>42</v>
      </c>
      <c r="E71" s="13" t="s">
        <v>18</v>
      </c>
      <c r="F71" s="13" t="s">
        <v>6</v>
      </c>
      <c r="G71" s="13"/>
      <c r="H71" s="36">
        <v>33</v>
      </c>
    </row>
    <row r="72" spans="1:8" ht="19.5" customHeight="1">
      <c r="A72" s="12" t="s">
        <v>154</v>
      </c>
      <c r="B72" s="28"/>
      <c r="C72" s="13" t="s">
        <v>37</v>
      </c>
      <c r="D72" s="13" t="s">
        <v>42</v>
      </c>
      <c r="E72" s="13" t="s">
        <v>106</v>
      </c>
      <c r="F72" s="13"/>
      <c r="G72" s="13"/>
      <c r="H72" s="36">
        <f>H73+H77+H81+H85+H89+H93</f>
        <v>6</v>
      </c>
    </row>
    <row r="73" spans="1:8" ht="39" customHeight="1">
      <c r="A73" s="31" t="s">
        <v>191</v>
      </c>
      <c r="B73" s="28"/>
      <c r="C73" s="13" t="s">
        <v>37</v>
      </c>
      <c r="D73" s="13" t="s">
        <v>42</v>
      </c>
      <c r="E73" s="13" t="s">
        <v>184</v>
      </c>
      <c r="F73" s="13"/>
      <c r="G73" s="13"/>
      <c r="H73" s="36">
        <f>H74</f>
        <v>0</v>
      </c>
    </row>
    <row r="74" spans="1:8" ht="24.75" customHeight="1">
      <c r="A74" s="12" t="s">
        <v>92</v>
      </c>
      <c r="B74" s="28"/>
      <c r="C74" s="13" t="s">
        <v>37</v>
      </c>
      <c r="D74" s="13" t="s">
        <v>42</v>
      </c>
      <c r="E74" s="13" t="s">
        <v>184</v>
      </c>
      <c r="F74" s="13" t="s">
        <v>93</v>
      </c>
      <c r="G74" s="13"/>
      <c r="H74" s="36">
        <f>H75</f>
        <v>0</v>
      </c>
    </row>
    <row r="75" spans="1:8" ht="27.75" customHeight="1">
      <c r="A75" s="12" t="s">
        <v>94</v>
      </c>
      <c r="B75" s="28"/>
      <c r="C75" s="13" t="s">
        <v>37</v>
      </c>
      <c r="D75" s="13" t="s">
        <v>42</v>
      </c>
      <c r="E75" s="13" t="s">
        <v>184</v>
      </c>
      <c r="F75" s="13" t="s">
        <v>95</v>
      </c>
      <c r="G75" s="13" t="s">
        <v>9</v>
      </c>
      <c r="H75" s="36">
        <f>H76</f>
        <v>0</v>
      </c>
    </row>
    <row r="76" spans="1:8" ht="12">
      <c r="A76" s="12" t="s">
        <v>148</v>
      </c>
      <c r="B76" s="28"/>
      <c r="C76" s="13" t="s">
        <v>37</v>
      </c>
      <c r="D76" s="13" t="s">
        <v>42</v>
      </c>
      <c r="E76" s="13" t="s">
        <v>184</v>
      </c>
      <c r="F76" s="13" t="s">
        <v>6</v>
      </c>
      <c r="G76" s="13" t="s">
        <v>9</v>
      </c>
      <c r="H76" s="36">
        <v>0</v>
      </c>
    </row>
    <row r="77" spans="1:8" ht="28.5" customHeight="1">
      <c r="A77" s="31" t="s">
        <v>176</v>
      </c>
      <c r="B77" s="28"/>
      <c r="C77" s="13" t="s">
        <v>37</v>
      </c>
      <c r="D77" s="13" t="s">
        <v>42</v>
      </c>
      <c r="E77" s="13" t="s">
        <v>185</v>
      </c>
      <c r="F77" s="13"/>
      <c r="G77" s="13"/>
      <c r="H77" s="36">
        <f>H78</f>
        <v>2</v>
      </c>
    </row>
    <row r="78" spans="1:8" ht="24.75" customHeight="1">
      <c r="A78" s="12" t="s">
        <v>92</v>
      </c>
      <c r="B78" s="28"/>
      <c r="C78" s="13" t="s">
        <v>37</v>
      </c>
      <c r="D78" s="13" t="s">
        <v>42</v>
      </c>
      <c r="E78" s="13" t="s">
        <v>185</v>
      </c>
      <c r="F78" s="13" t="s">
        <v>93</v>
      </c>
      <c r="G78" s="13"/>
      <c r="H78" s="36">
        <f>H79</f>
        <v>2</v>
      </c>
    </row>
    <row r="79" spans="1:8" ht="27.75" customHeight="1">
      <c r="A79" s="12" t="s">
        <v>94</v>
      </c>
      <c r="B79" s="28"/>
      <c r="C79" s="13" t="s">
        <v>37</v>
      </c>
      <c r="D79" s="13" t="s">
        <v>42</v>
      </c>
      <c r="E79" s="13" t="s">
        <v>185</v>
      </c>
      <c r="F79" s="13" t="s">
        <v>95</v>
      </c>
      <c r="G79" s="13" t="s">
        <v>9</v>
      </c>
      <c r="H79" s="36">
        <f>H80</f>
        <v>2</v>
      </c>
    </row>
    <row r="80" spans="1:8" ht="27.75" customHeight="1">
      <c r="A80" s="12" t="s">
        <v>148</v>
      </c>
      <c r="B80" s="28"/>
      <c r="C80" s="13" t="s">
        <v>37</v>
      </c>
      <c r="D80" s="13" t="s">
        <v>42</v>
      </c>
      <c r="E80" s="13" t="s">
        <v>185</v>
      </c>
      <c r="F80" s="13" t="s">
        <v>6</v>
      </c>
      <c r="G80" s="13" t="s">
        <v>9</v>
      </c>
      <c r="H80" s="36">
        <v>2</v>
      </c>
    </row>
    <row r="81" spans="1:8" ht="27.75" customHeight="1">
      <c r="A81" s="31" t="s">
        <v>177</v>
      </c>
      <c r="B81" s="28"/>
      <c r="C81" s="13" t="s">
        <v>37</v>
      </c>
      <c r="D81" s="13" t="s">
        <v>42</v>
      </c>
      <c r="E81" s="13" t="s">
        <v>189</v>
      </c>
      <c r="F81" s="13"/>
      <c r="G81" s="13"/>
      <c r="H81" s="36">
        <f>H82</f>
        <v>0</v>
      </c>
    </row>
    <row r="82" spans="1:8" ht="27.75" customHeight="1">
      <c r="A82" s="12" t="s">
        <v>92</v>
      </c>
      <c r="B82" s="28"/>
      <c r="C82" s="13" t="s">
        <v>37</v>
      </c>
      <c r="D82" s="13" t="s">
        <v>42</v>
      </c>
      <c r="E82" s="13" t="s">
        <v>189</v>
      </c>
      <c r="F82" s="13" t="s">
        <v>93</v>
      </c>
      <c r="G82" s="13"/>
      <c r="H82" s="36">
        <f>H83</f>
        <v>0</v>
      </c>
    </row>
    <row r="83" spans="1:8" ht="27.75" customHeight="1">
      <c r="A83" s="12" t="s">
        <v>94</v>
      </c>
      <c r="B83" s="28"/>
      <c r="C83" s="13" t="s">
        <v>37</v>
      </c>
      <c r="D83" s="13" t="s">
        <v>42</v>
      </c>
      <c r="E83" s="13" t="s">
        <v>189</v>
      </c>
      <c r="F83" s="13" t="s">
        <v>95</v>
      </c>
      <c r="G83" s="13" t="s">
        <v>9</v>
      </c>
      <c r="H83" s="36">
        <f>H84</f>
        <v>0</v>
      </c>
    </row>
    <row r="84" spans="1:8" ht="27.75" customHeight="1">
      <c r="A84" s="12" t="s">
        <v>148</v>
      </c>
      <c r="B84" s="28"/>
      <c r="C84" s="13" t="s">
        <v>37</v>
      </c>
      <c r="D84" s="13" t="s">
        <v>42</v>
      </c>
      <c r="E84" s="13" t="s">
        <v>189</v>
      </c>
      <c r="F84" s="13" t="s">
        <v>6</v>
      </c>
      <c r="G84" s="13" t="s">
        <v>9</v>
      </c>
      <c r="H84" s="36">
        <v>0</v>
      </c>
    </row>
    <row r="85" spans="1:8" ht="39" customHeight="1">
      <c r="A85" s="31" t="s">
        <v>186</v>
      </c>
      <c r="B85" s="28"/>
      <c r="C85" s="13" t="s">
        <v>37</v>
      </c>
      <c r="D85" s="13" t="s">
        <v>42</v>
      </c>
      <c r="E85" s="13" t="s">
        <v>123</v>
      </c>
      <c r="F85" s="13"/>
      <c r="G85" s="13"/>
      <c r="H85" s="36">
        <f>H86</f>
        <v>2</v>
      </c>
    </row>
    <row r="86" spans="1:8" ht="24.75" customHeight="1">
      <c r="A86" s="12" t="s">
        <v>92</v>
      </c>
      <c r="B86" s="28"/>
      <c r="C86" s="13" t="s">
        <v>37</v>
      </c>
      <c r="D86" s="13" t="s">
        <v>42</v>
      </c>
      <c r="E86" s="13" t="s">
        <v>123</v>
      </c>
      <c r="F86" s="13" t="s">
        <v>93</v>
      </c>
      <c r="G86" s="13"/>
      <c r="H86" s="36">
        <f>H87</f>
        <v>2</v>
      </c>
    </row>
    <row r="87" spans="1:8" ht="27.75" customHeight="1">
      <c r="A87" s="12" t="s">
        <v>94</v>
      </c>
      <c r="B87" s="28"/>
      <c r="C87" s="13" t="s">
        <v>37</v>
      </c>
      <c r="D87" s="13" t="s">
        <v>42</v>
      </c>
      <c r="E87" s="13" t="s">
        <v>123</v>
      </c>
      <c r="F87" s="13" t="s">
        <v>95</v>
      </c>
      <c r="G87" s="13" t="s">
        <v>9</v>
      </c>
      <c r="H87" s="36">
        <f>H88</f>
        <v>2</v>
      </c>
    </row>
    <row r="88" spans="1:8" ht="27.75" customHeight="1">
      <c r="A88" s="12" t="s">
        <v>148</v>
      </c>
      <c r="B88" s="28"/>
      <c r="C88" s="13" t="s">
        <v>37</v>
      </c>
      <c r="D88" s="13" t="s">
        <v>42</v>
      </c>
      <c r="E88" s="13" t="s">
        <v>123</v>
      </c>
      <c r="F88" s="13" t="s">
        <v>6</v>
      </c>
      <c r="G88" s="13" t="s">
        <v>9</v>
      </c>
      <c r="H88" s="36">
        <v>2</v>
      </c>
    </row>
    <row r="89" spans="1:8" ht="50.25" customHeight="1">
      <c r="A89" s="31" t="s">
        <v>196</v>
      </c>
      <c r="B89" s="28"/>
      <c r="C89" s="13" t="s">
        <v>37</v>
      </c>
      <c r="D89" s="13" t="s">
        <v>42</v>
      </c>
      <c r="E89" s="13" t="s">
        <v>128</v>
      </c>
      <c r="F89" s="13"/>
      <c r="G89" s="13"/>
      <c r="H89" s="36">
        <f>H90</f>
        <v>2</v>
      </c>
    </row>
    <row r="90" spans="1:8" ht="27.75" customHeight="1">
      <c r="A90" s="12" t="s">
        <v>92</v>
      </c>
      <c r="B90" s="28"/>
      <c r="C90" s="13" t="s">
        <v>37</v>
      </c>
      <c r="D90" s="13" t="s">
        <v>42</v>
      </c>
      <c r="E90" s="13" t="s">
        <v>128</v>
      </c>
      <c r="F90" s="13" t="s">
        <v>93</v>
      </c>
      <c r="G90" s="13"/>
      <c r="H90" s="36">
        <f>H91</f>
        <v>2</v>
      </c>
    </row>
    <row r="91" spans="1:8" ht="27.75" customHeight="1">
      <c r="A91" s="12" t="s">
        <v>94</v>
      </c>
      <c r="B91" s="28"/>
      <c r="C91" s="13" t="s">
        <v>37</v>
      </c>
      <c r="D91" s="13" t="s">
        <v>42</v>
      </c>
      <c r="E91" s="13" t="s">
        <v>128</v>
      </c>
      <c r="F91" s="13" t="s">
        <v>95</v>
      </c>
      <c r="G91" s="13" t="s">
        <v>9</v>
      </c>
      <c r="H91" s="36">
        <f>H92</f>
        <v>2</v>
      </c>
    </row>
    <row r="92" spans="1:8" ht="27.75" customHeight="1">
      <c r="A92" s="12" t="s">
        <v>148</v>
      </c>
      <c r="B92" s="28"/>
      <c r="C92" s="13" t="s">
        <v>37</v>
      </c>
      <c r="D92" s="13" t="s">
        <v>42</v>
      </c>
      <c r="E92" s="13" t="s">
        <v>128</v>
      </c>
      <c r="F92" s="13" t="s">
        <v>6</v>
      </c>
      <c r="G92" s="13" t="s">
        <v>9</v>
      </c>
      <c r="H92" s="36">
        <v>2</v>
      </c>
    </row>
    <row r="93" spans="1:8" ht="41.25" customHeight="1">
      <c r="A93" s="31" t="s">
        <v>178</v>
      </c>
      <c r="B93" s="28"/>
      <c r="C93" s="13" t="s">
        <v>37</v>
      </c>
      <c r="D93" s="13" t="s">
        <v>42</v>
      </c>
      <c r="E93" s="13" t="s">
        <v>187</v>
      </c>
      <c r="F93" s="13"/>
      <c r="G93" s="13"/>
      <c r="H93" s="36">
        <f>H94</f>
        <v>0</v>
      </c>
    </row>
    <row r="94" spans="1:8" ht="27.75" customHeight="1">
      <c r="A94" s="12" t="s">
        <v>92</v>
      </c>
      <c r="B94" s="28"/>
      <c r="C94" s="13" t="s">
        <v>37</v>
      </c>
      <c r="D94" s="13" t="s">
        <v>42</v>
      </c>
      <c r="E94" s="13" t="s">
        <v>187</v>
      </c>
      <c r="F94" s="13" t="s">
        <v>93</v>
      </c>
      <c r="G94" s="13"/>
      <c r="H94" s="36">
        <f>H95</f>
        <v>0</v>
      </c>
    </row>
    <row r="95" spans="1:8" ht="27.75" customHeight="1">
      <c r="A95" s="12" t="s">
        <v>94</v>
      </c>
      <c r="B95" s="28"/>
      <c r="C95" s="13" t="s">
        <v>37</v>
      </c>
      <c r="D95" s="13" t="s">
        <v>42</v>
      </c>
      <c r="E95" s="13" t="s">
        <v>187</v>
      </c>
      <c r="F95" s="13" t="s">
        <v>95</v>
      </c>
      <c r="G95" s="13" t="s">
        <v>9</v>
      </c>
      <c r="H95" s="36">
        <f>H96</f>
        <v>0</v>
      </c>
    </row>
    <row r="96" spans="1:8" ht="27.75" customHeight="1">
      <c r="A96" s="12" t="s">
        <v>148</v>
      </c>
      <c r="B96" s="28"/>
      <c r="C96" s="13" t="s">
        <v>37</v>
      </c>
      <c r="D96" s="13" t="s">
        <v>42</v>
      </c>
      <c r="E96" s="13" t="s">
        <v>187</v>
      </c>
      <c r="F96" s="13" t="s">
        <v>6</v>
      </c>
      <c r="G96" s="13" t="s">
        <v>9</v>
      </c>
      <c r="H96" s="36">
        <v>0</v>
      </c>
    </row>
    <row r="97" spans="1:8" s="33" customFormat="1" ht="21.75" customHeight="1">
      <c r="A97" s="70" t="s">
        <v>72</v>
      </c>
      <c r="B97" s="71"/>
      <c r="C97" s="72" t="s">
        <v>38</v>
      </c>
      <c r="D97" s="72" t="s">
        <v>51</v>
      </c>
      <c r="E97" s="72"/>
      <c r="F97" s="72"/>
      <c r="G97" s="72"/>
      <c r="H97" s="73">
        <f>H98</f>
        <v>246.29999999999998</v>
      </c>
    </row>
    <row r="98" spans="1:8" ht="21.75" customHeight="1">
      <c r="A98" s="12" t="s">
        <v>73</v>
      </c>
      <c r="B98" s="28"/>
      <c r="C98" s="13" t="s">
        <v>38</v>
      </c>
      <c r="D98" s="13" t="s">
        <v>43</v>
      </c>
      <c r="E98" s="13"/>
      <c r="F98" s="13"/>
      <c r="G98" s="13"/>
      <c r="H98" s="36">
        <f>SUM(H99)</f>
        <v>246.29999999999998</v>
      </c>
    </row>
    <row r="99" spans="1:8" ht="29.25" customHeight="1">
      <c r="A99" s="12" t="s">
        <v>107</v>
      </c>
      <c r="B99" s="28"/>
      <c r="C99" s="13" t="s">
        <v>38</v>
      </c>
      <c r="D99" s="13" t="s">
        <v>43</v>
      </c>
      <c r="E99" s="13" t="s">
        <v>19</v>
      </c>
      <c r="F99" s="13"/>
      <c r="G99" s="13"/>
      <c r="H99" s="36">
        <f>SUM(H100)</f>
        <v>246.29999999999998</v>
      </c>
    </row>
    <row r="100" spans="1:8" ht="47.25" customHeight="1">
      <c r="A100" s="12" t="s">
        <v>85</v>
      </c>
      <c r="B100" s="28"/>
      <c r="C100" s="13" t="s">
        <v>38</v>
      </c>
      <c r="D100" s="13" t="s">
        <v>43</v>
      </c>
      <c r="E100" s="13" t="s">
        <v>19</v>
      </c>
      <c r="F100" s="13" t="s">
        <v>86</v>
      </c>
      <c r="G100" s="13"/>
      <c r="H100" s="36">
        <f>SUM(H101)</f>
        <v>246.29999999999998</v>
      </c>
    </row>
    <row r="101" spans="1:8" ht="30" customHeight="1">
      <c r="A101" s="12" t="s">
        <v>87</v>
      </c>
      <c r="B101" s="28"/>
      <c r="C101" s="13" t="s">
        <v>38</v>
      </c>
      <c r="D101" s="13" t="s">
        <v>43</v>
      </c>
      <c r="E101" s="13" t="s">
        <v>19</v>
      </c>
      <c r="F101" s="13" t="s">
        <v>88</v>
      </c>
      <c r="G101" s="13"/>
      <c r="H101" s="36">
        <f>H102+H103</f>
        <v>246.29999999999998</v>
      </c>
    </row>
    <row r="102" spans="1:8" ht="22.5" customHeight="1">
      <c r="A102" s="12" t="s">
        <v>144</v>
      </c>
      <c r="B102" s="28"/>
      <c r="C102" s="13" t="s">
        <v>38</v>
      </c>
      <c r="D102" s="13" t="s">
        <v>43</v>
      </c>
      <c r="E102" s="13" t="s">
        <v>19</v>
      </c>
      <c r="F102" s="13" t="s">
        <v>2</v>
      </c>
      <c r="G102" s="13" t="s">
        <v>3</v>
      </c>
      <c r="H102" s="36">
        <v>189.2</v>
      </c>
    </row>
    <row r="103" spans="1:8" ht="45.75" customHeight="1">
      <c r="A103" s="12" t="s">
        <v>145</v>
      </c>
      <c r="B103" s="28"/>
      <c r="C103" s="13" t="s">
        <v>38</v>
      </c>
      <c r="D103" s="13" t="s">
        <v>43</v>
      </c>
      <c r="E103" s="13" t="s">
        <v>19</v>
      </c>
      <c r="F103" s="13" t="s">
        <v>4</v>
      </c>
      <c r="G103" s="13" t="s">
        <v>5</v>
      </c>
      <c r="H103" s="36">
        <v>57.1</v>
      </c>
    </row>
    <row r="104" spans="1:8" ht="30.75" customHeight="1">
      <c r="A104" s="74" t="s">
        <v>155</v>
      </c>
      <c r="B104" s="75"/>
      <c r="C104" s="76" t="s">
        <v>43</v>
      </c>
      <c r="D104" s="76" t="s">
        <v>51</v>
      </c>
      <c r="E104" s="76"/>
      <c r="F104" s="76"/>
      <c r="G104" s="76"/>
      <c r="H104" s="77">
        <f>H105+H111</f>
        <v>10</v>
      </c>
    </row>
    <row r="105" spans="1:8" ht="19.5" customHeight="1">
      <c r="A105" s="12" t="s">
        <v>137</v>
      </c>
      <c r="B105" s="28"/>
      <c r="C105" s="13" t="s">
        <v>43</v>
      </c>
      <c r="D105" s="13" t="s">
        <v>44</v>
      </c>
      <c r="E105" s="13"/>
      <c r="F105" s="13"/>
      <c r="G105" s="13"/>
      <c r="H105" s="36">
        <f>H106</f>
        <v>5</v>
      </c>
    </row>
    <row r="106" spans="1:8" ht="26.25" customHeight="1">
      <c r="A106" s="12" t="s">
        <v>156</v>
      </c>
      <c r="B106" s="28"/>
      <c r="C106" s="13" t="s">
        <v>43</v>
      </c>
      <c r="D106" s="13" t="s">
        <v>44</v>
      </c>
      <c r="E106" s="13" t="s">
        <v>108</v>
      </c>
      <c r="F106" s="13"/>
      <c r="G106" s="13"/>
      <c r="H106" s="36">
        <f>H107</f>
        <v>5</v>
      </c>
    </row>
    <row r="107" spans="1:8" ht="29.25" customHeight="1">
      <c r="A107" s="12" t="s">
        <v>156</v>
      </c>
      <c r="B107" s="28"/>
      <c r="C107" s="13" t="s">
        <v>43</v>
      </c>
      <c r="D107" s="13" t="s">
        <v>44</v>
      </c>
      <c r="E107" s="13" t="s">
        <v>20</v>
      </c>
      <c r="F107" s="13"/>
      <c r="G107" s="13"/>
      <c r="H107" s="36">
        <f>SUM(H108)</f>
        <v>5</v>
      </c>
    </row>
    <row r="108" spans="1:8" ht="21.75" customHeight="1">
      <c r="A108" s="12" t="s">
        <v>92</v>
      </c>
      <c r="B108" s="28"/>
      <c r="C108" s="13" t="s">
        <v>43</v>
      </c>
      <c r="D108" s="13" t="s">
        <v>44</v>
      </c>
      <c r="E108" s="13" t="s">
        <v>20</v>
      </c>
      <c r="F108" s="13" t="s">
        <v>93</v>
      </c>
      <c r="G108" s="13"/>
      <c r="H108" s="36">
        <f>SUM(H110)</f>
        <v>5</v>
      </c>
    </row>
    <row r="109" spans="1:8" ht="21.75" customHeight="1">
      <c r="A109" s="12" t="s">
        <v>94</v>
      </c>
      <c r="B109" s="28"/>
      <c r="C109" s="13" t="s">
        <v>43</v>
      </c>
      <c r="D109" s="13" t="s">
        <v>44</v>
      </c>
      <c r="E109" s="13" t="s">
        <v>20</v>
      </c>
      <c r="F109" s="13" t="s">
        <v>95</v>
      </c>
      <c r="G109" s="13"/>
      <c r="H109" s="36">
        <f>SUM(H110)</f>
        <v>5</v>
      </c>
    </row>
    <row r="110" spans="1:8" ht="23.25" customHeight="1">
      <c r="A110" s="12" t="s">
        <v>148</v>
      </c>
      <c r="B110" s="28"/>
      <c r="C110" s="13" t="s">
        <v>43</v>
      </c>
      <c r="D110" s="13" t="s">
        <v>44</v>
      </c>
      <c r="E110" s="13" t="s">
        <v>20</v>
      </c>
      <c r="F110" s="13" t="s">
        <v>6</v>
      </c>
      <c r="G110" s="13"/>
      <c r="H110" s="36">
        <v>5</v>
      </c>
    </row>
    <row r="111" spans="1:8" ht="27.75" customHeight="1">
      <c r="A111" s="12" t="s">
        <v>138</v>
      </c>
      <c r="B111" s="28"/>
      <c r="C111" s="13" t="s">
        <v>43</v>
      </c>
      <c r="D111" s="13" t="s">
        <v>45</v>
      </c>
      <c r="E111" s="13"/>
      <c r="F111" s="13"/>
      <c r="G111" s="13"/>
      <c r="H111" s="36">
        <f>H112</f>
        <v>5</v>
      </c>
    </row>
    <row r="112" spans="1:8" ht="19.5" customHeight="1">
      <c r="A112" s="12" t="s">
        <v>157</v>
      </c>
      <c r="B112" s="28"/>
      <c r="C112" s="13" t="s">
        <v>43</v>
      </c>
      <c r="D112" s="13" t="s">
        <v>45</v>
      </c>
      <c r="E112" s="13" t="s">
        <v>109</v>
      </c>
      <c r="F112" s="13"/>
      <c r="G112" s="13"/>
      <c r="H112" s="36">
        <f>H113</f>
        <v>5</v>
      </c>
    </row>
    <row r="113" spans="1:8" ht="18" customHeight="1">
      <c r="A113" s="12" t="s">
        <v>157</v>
      </c>
      <c r="B113" s="28"/>
      <c r="C113" s="13" t="s">
        <v>43</v>
      </c>
      <c r="D113" s="13" t="s">
        <v>45</v>
      </c>
      <c r="E113" s="13" t="s">
        <v>21</v>
      </c>
      <c r="F113" s="13"/>
      <c r="G113" s="13"/>
      <c r="H113" s="36">
        <f>H114</f>
        <v>5</v>
      </c>
    </row>
    <row r="114" spans="1:8" ht="21.75" customHeight="1">
      <c r="A114" s="12" t="s">
        <v>92</v>
      </c>
      <c r="B114" s="28"/>
      <c r="C114" s="13" t="s">
        <v>43</v>
      </c>
      <c r="D114" s="13" t="s">
        <v>45</v>
      </c>
      <c r="E114" s="13" t="s">
        <v>21</v>
      </c>
      <c r="F114" s="13" t="s">
        <v>93</v>
      </c>
      <c r="G114" s="13"/>
      <c r="H114" s="36">
        <f>H115</f>
        <v>5</v>
      </c>
    </row>
    <row r="115" spans="1:8" ht="27.75" customHeight="1">
      <c r="A115" s="12" t="s">
        <v>94</v>
      </c>
      <c r="B115" s="28"/>
      <c r="C115" s="13" t="s">
        <v>43</v>
      </c>
      <c r="D115" s="13" t="s">
        <v>45</v>
      </c>
      <c r="E115" s="13" t="s">
        <v>21</v>
      </c>
      <c r="F115" s="13" t="s">
        <v>95</v>
      </c>
      <c r="G115" s="13"/>
      <c r="H115" s="36">
        <f>H116</f>
        <v>5</v>
      </c>
    </row>
    <row r="116" spans="1:8" ht="21" customHeight="1">
      <c r="A116" s="12" t="s">
        <v>148</v>
      </c>
      <c r="B116" s="28"/>
      <c r="C116" s="13" t="s">
        <v>43</v>
      </c>
      <c r="D116" s="13" t="s">
        <v>45</v>
      </c>
      <c r="E116" s="13" t="s">
        <v>21</v>
      </c>
      <c r="F116" s="13" t="s">
        <v>6</v>
      </c>
      <c r="G116" s="13"/>
      <c r="H116" s="36">
        <v>5</v>
      </c>
    </row>
    <row r="117" spans="1:8" ht="21.75" customHeight="1">
      <c r="A117" s="63" t="s">
        <v>158</v>
      </c>
      <c r="B117" s="67"/>
      <c r="C117" s="68" t="s">
        <v>39</v>
      </c>
      <c r="D117" s="68" t="s">
        <v>51</v>
      </c>
      <c r="E117" s="68"/>
      <c r="F117" s="68"/>
      <c r="G117" s="68"/>
      <c r="H117" s="69">
        <f>H118+H130</f>
        <v>2596.6</v>
      </c>
    </row>
    <row r="118" spans="1:8" ht="21.75" customHeight="1">
      <c r="A118" s="12" t="s">
        <v>23</v>
      </c>
      <c r="B118" s="28"/>
      <c r="C118" s="13" t="s">
        <v>39</v>
      </c>
      <c r="D118" s="13" t="s">
        <v>44</v>
      </c>
      <c r="E118" s="13"/>
      <c r="F118" s="13"/>
      <c r="G118" s="13"/>
      <c r="H118" s="36">
        <f>SUM(H119)</f>
        <v>2583.6</v>
      </c>
    </row>
    <row r="119" spans="1:8" ht="21.75" customHeight="1">
      <c r="A119" s="12" t="s">
        <v>77</v>
      </c>
      <c r="B119" s="22"/>
      <c r="C119" s="13" t="s">
        <v>39</v>
      </c>
      <c r="D119" s="13" t="s">
        <v>44</v>
      </c>
      <c r="E119" s="13" t="s">
        <v>106</v>
      </c>
      <c r="F119" s="13"/>
      <c r="G119" s="13"/>
      <c r="H119" s="36">
        <f>SUM(H120)</f>
        <v>2583.6</v>
      </c>
    </row>
    <row r="120" spans="1:8" ht="27.75" customHeight="1">
      <c r="A120" s="12" t="s">
        <v>110</v>
      </c>
      <c r="B120" s="28"/>
      <c r="C120" s="13" t="s">
        <v>39</v>
      </c>
      <c r="D120" s="13" t="s">
        <v>44</v>
      </c>
      <c r="E120" s="13" t="s">
        <v>22</v>
      </c>
      <c r="F120" s="13"/>
      <c r="G120" s="13"/>
      <c r="H120" s="36">
        <f>H121+H125</f>
        <v>2583.6</v>
      </c>
    </row>
    <row r="121" spans="1:8" ht="21.75" customHeight="1">
      <c r="A121" s="12" t="s">
        <v>92</v>
      </c>
      <c r="B121" s="28"/>
      <c r="C121" s="13" t="s">
        <v>39</v>
      </c>
      <c r="D121" s="13" t="s">
        <v>44</v>
      </c>
      <c r="E121" s="13" t="s">
        <v>22</v>
      </c>
      <c r="F121" s="13" t="s">
        <v>93</v>
      </c>
      <c r="G121" s="13"/>
      <c r="H121" s="36">
        <f>H122</f>
        <v>1812.2</v>
      </c>
    </row>
    <row r="122" spans="1:8" ht="21.75" customHeight="1">
      <c r="A122" s="12" t="s">
        <v>94</v>
      </c>
      <c r="B122" s="28"/>
      <c r="C122" s="13" t="s">
        <v>39</v>
      </c>
      <c r="D122" s="13" t="s">
        <v>44</v>
      </c>
      <c r="E122" s="13" t="s">
        <v>22</v>
      </c>
      <c r="F122" s="13" t="s">
        <v>95</v>
      </c>
      <c r="G122" s="13"/>
      <c r="H122" s="36">
        <f>H123+H124</f>
        <v>1812.2</v>
      </c>
    </row>
    <row r="123" spans="1:8" ht="21" customHeight="1">
      <c r="A123" s="12" t="s">
        <v>148</v>
      </c>
      <c r="B123" s="28"/>
      <c r="C123" s="13" t="s">
        <v>39</v>
      </c>
      <c r="D123" s="13" t="s">
        <v>44</v>
      </c>
      <c r="E123" s="13" t="s">
        <v>22</v>
      </c>
      <c r="F123" s="13" t="s">
        <v>6</v>
      </c>
      <c r="G123" s="13"/>
      <c r="H123" s="36">
        <v>1452.2</v>
      </c>
    </row>
    <row r="124" spans="1:8" ht="21" customHeight="1">
      <c r="A124" s="12" t="s">
        <v>182</v>
      </c>
      <c r="B124" s="28"/>
      <c r="C124" s="13" t="s">
        <v>39</v>
      </c>
      <c r="D124" s="13" t="s">
        <v>44</v>
      </c>
      <c r="E124" s="13" t="s">
        <v>22</v>
      </c>
      <c r="F124" s="13" t="s">
        <v>183</v>
      </c>
      <c r="G124" s="13"/>
      <c r="H124" s="36">
        <v>360</v>
      </c>
    </row>
    <row r="125" spans="1:8" ht="26.25" customHeight="1">
      <c r="A125" s="12" t="s">
        <v>111</v>
      </c>
      <c r="B125" s="28"/>
      <c r="C125" s="13" t="s">
        <v>39</v>
      </c>
      <c r="D125" s="13" t="s">
        <v>44</v>
      </c>
      <c r="E125" s="13" t="s">
        <v>24</v>
      </c>
      <c r="F125" s="13"/>
      <c r="G125" s="13"/>
      <c r="H125" s="36">
        <f>H126</f>
        <v>771.4</v>
      </c>
    </row>
    <row r="126" spans="1:8" ht="21.75" customHeight="1">
      <c r="A126" s="12" t="s">
        <v>92</v>
      </c>
      <c r="B126" s="28"/>
      <c r="C126" s="13" t="s">
        <v>39</v>
      </c>
      <c r="D126" s="13" t="s">
        <v>44</v>
      </c>
      <c r="E126" s="13" t="s">
        <v>24</v>
      </c>
      <c r="F126" s="13" t="s">
        <v>93</v>
      </c>
      <c r="G126" s="13"/>
      <c r="H126" s="36">
        <f>H127</f>
        <v>771.4</v>
      </c>
    </row>
    <row r="127" spans="1:8" ht="21.75" customHeight="1">
      <c r="A127" s="12" t="s">
        <v>94</v>
      </c>
      <c r="B127" s="28"/>
      <c r="C127" s="13" t="s">
        <v>39</v>
      </c>
      <c r="D127" s="13" t="s">
        <v>44</v>
      </c>
      <c r="E127" s="13" t="s">
        <v>24</v>
      </c>
      <c r="F127" s="13" t="s">
        <v>95</v>
      </c>
      <c r="G127" s="13"/>
      <c r="H127" s="36">
        <f>H128+H129</f>
        <v>771.4</v>
      </c>
    </row>
    <row r="128" spans="1:8" ht="21.75" customHeight="1">
      <c r="A128" s="145" t="s">
        <v>339</v>
      </c>
      <c r="B128" s="42"/>
      <c r="C128" s="13" t="s">
        <v>39</v>
      </c>
      <c r="D128" s="13" t="s">
        <v>44</v>
      </c>
      <c r="E128" s="13" t="s">
        <v>24</v>
      </c>
      <c r="F128" s="13" t="s">
        <v>340</v>
      </c>
      <c r="G128" s="13"/>
      <c r="H128" s="36">
        <v>521.4</v>
      </c>
    </row>
    <row r="129" spans="1:8" ht="18" customHeight="1">
      <c r="A129" s="12" t="s">
        <v>148</v>
      </c>
      <c r="B129" s="28"/>
      <c r="C129" s="13" t="s">
        <v>39</v>
      </c>
      <c r="D129" s="13" t="s">
        <v>44</v>
      </c>
      <c r="E129" s="13" t="s">
        <v>24</v>
      </c>
      <c r="F129" s="13" t="s">
        <v>6</v>
      </c>
      <c r="G129" s="13"/>
      <c r="H129" s="36">
        <v>250</v>
      </c>
    </row>
    <row r="130" spans="1:8" ht="21.75" customHeight="1">
      <c r="A130" s="12" t="s">
        <v>75</v>
      </c>
      <c r="B130" s="12"/>
      <c r="C130" s="13" t="s">
        <v>39</v>
      </c>
      <c r="D130" s="13" t="s">
        <v>46</v>
      </c>
      <c r="E130" s="13"/>
      <c r="F130" s="13"/>
      <c r="G130" s="13"/>
      <c r="H130" s="36">
        <f>SUM(H131)</f>
        <v>13</v>
      </c>
    </row>
    <row r="131" spans="1:8" ht="24.75" customHeight="1">
      <c r="A131" s="12" t="s">
        <v>159</v>
      </c>
      <c r="B131" s="12"/>
      <c r="C131" s="13" t="s">
        <v>39</v>
      </c>
      <c r="D131" s="13" t="s">
        <v>46</v>
      </c>
      <c r="E131" s="13" t="s">
        <v>112</v>
      </c>
      <c r="F131" s="13"/>
      <c r="G131" s="13"/>
      <c r="H131" s="36">
        <f>H132+H136+H140</f>
        <v>13</v>
      </c>
    </row>
    <row r="132" spans="1:8" ht="27.75" customHeight="1">
      <c r="A132" s="12" t="s">
        <v>160</v>
      </c>
      <c r="B132" s="12"/>
      <c r="C132" s="13" t="s">
        <v>39</v>
      </c>
      <c r="D132" s="13" t="s">
        <v>46</v>
      </c>
      <c r="E132" s="13" t="s">
        <v>25</v>
      </c>
      <c r="F132" s="13"/>
      <c r="G132" s="13"/>
      <c r="H132" s="36">
        <f>H133</f>
        <v>10</v>
      </c>
    </row>
    <row r="133" spans="1:8" ht="21.75" customHeight="1">
      <c r="A133" s="12" t="s">
        <v>92</v>
      </c>
      <c r="B133" s="28"/>
      <c r="C133" s="13" t="s">
        <v>39</v>
      </c>
      <c r="D133" s="13" t="s">
        <v>46</v>
      </c>
      <c r="E133" s="13" t="s">
        <v>25</v>
      </c>
      <c r="F133" s="13" t="s">
        <v>93</v>
      </c>
      <c r="G133" s="13"/>
      <c r="H133" s="36">
        <f>H134</f>
        <v>10</v>
      </c>
    </row>
    <row r="134" spans="1:8" ht="21.75" customHeight="1">
      <c r="A134" s="12" t="s">
        <v>94</v>
      </c>
      <c r="B134" s="28"/>
      <c r="C134" s="13" t="s">
        <v>39</v>
      </c>
      <c r="D134" s="13" t="s">
        <v>46</v>
      </c>
      <c r="E134" s="13" t="s">
        <v>25</v>
      </c>
      <c r="F134" s="13" t="s">
        <v>95</v>
      </c>
      <c r="G134" s="13"/>
      <c r="H134" s="36">
        <f>H135</f>
        <v>10</v>
      </c>
    </row>
    <row r="135" spans="1:8" ht="21.75" customHeight="1">
      <c r="A135" s="12" t="s">
        <v>148</v>
      </c>
      <c r="B135" s="28"/>
      <c r="C135" s="13" t="s">
        <v>39</v>
      </c>
      <c r="D135" s="13" t="s">
        <v>46</v>
      </c>
      <c r="E135" s="13" t="s">
        <v>25</v>
      </c>
      <c r="F135" s="13" t="s">
        <v>6</v>
      </c>
      <c r="G135" s="13"/>
      <c r="H135" s="36">
        <v>10</v>
      </c>
    </row>
    <row r="136" spans="1:8" ht="59.25" customHeight="1">
      <c r="A136" s="31" t="s">
        <v>179</v>
      </c>
      <c r="B136" s="28"/>
      <c r="C136" s="13" t="s">
        <v>39</v>
      </c>
      <c r="D136" s="13" t="s">
        <v>46</v>
      </c>
      <c r="E136" s="13" t="s">
        <v>26</v>
      </c>
      <c r="F136" s="13"/>
      <c r="G136" s="13"/>
      <c r="H136" s="36">
        <f>H137</f>
        <v>2</v>
      </c>
    </row>
    <row r="137" spans="1:8" ht="27.75" customHeight="1">
      <c r="A137" s="12" t="s">
        <v>92</v>
      </c>
      <c r="B137" s="28"/>
      <c r="C137" s="13" t="s">
        <v>39</v>
      </c>
      <c r="D137" s="13" t="s">
        <v>46</v>
      </c>
      <c r="E137" s="13" t="s">
        <v>26</v>
      </c>
      <c r="F137" s="13" t="s">
        <v>93</v>
      </c>
      <c r="G137" s="13"/>
      <c r="H137" s="36">
        <f>H138</f>
        <v>2</v>
      </c>
    </row>
    <row r="138" spans="1:8" ht="24.75" customHeight="1">
      <c r="A138" s="12" t="s">
        <v>94</v>
      </c>
      <c r="B138" s="28"/>
      <c r="C138" s="13" t="s">
        <v>39</v>
      </c>
      <c r="D138" s="13" t="s">
        <v>46</v>
      </c>
      <c r="E138" s="13" t="s">
        <v>26</v>
      </c>
      <c r="F138" s="13" t="s">
        <v>95</v>
      </c>
      <c r="G138" s="13" t="s">
        <v>9</v>
      </c>
      <c r="H138" s="36">
        <f>H139</f>
        <v>2</v>
      </c>
    </row>
    <row r="139" spans="1:8" ht="24.75" customHeight="1">
      <c r="A139" s="12" t="s">
        <v>148</v>
      </c>
      <c r="B139" s="28"/>
      <c r="C139" s="13" t="s">
        <v>39</v>
      </c>
      <c r="D139" s="13" t="s">
        <v>46</v>
      </c>
      <c r="E139" s="13" t="s">
        <v>26</v>
      </c>
      <c r="F139" s="13" t="s">
        <v>6</v>
      </c>
      <c r="G139" s="13" t="s">
        <v>9</v>
      </c>
      <c r="H139" s="36">
        <v>2</v>
      </c>
    </row>
    <row r="140" spans="1:8" ht="39" customHeight="1">
      <c r="A140" s="31" t="s">
        <v>180</v>
      </c>
      <c r="B140" s="28"/>
      <c r="C140" s="13" t="s">
        <v>39</v>
      </c>
      <c r="D140" s="13" t="s">
        <v>46</v>
      </c>
      <c r="E140" s="13" t="s">
        <v>188</v>
      </c>
      <c r="F140" s="13"/>
      <c r="G140" s="13"/>
      <c r="H140" s="36">
        <f>H141</f>
        <v>1</v>
      </c>
    </row>
    <row r="141" spans="1:8" ht="24.75" customHeight="1">
      <c r="A141" s="12" t="s">
        <v>92</v>
      </c>
      <c r="B141" s="28"/>
      <c r="C141" s="13" t="s">
        <v>39</v>
      </c>
      <c r="D141" s="13" t="s">
        <v>46</v>
      </c>
      <c r="E141" s="13" t="s">
        <v>188</v>
      </c>
      <c r="F141" s="13" t="s">
        <v>93</v>
      </c>
      <c r="G141" s="13"/>
      <c r="H141" s="36">
        <f>H142</f>
        <v>1</v>
      </c>
    </row>
    <row r="142" spans="1:8" ht="24.75" customHeight="1">
      <c r="A142" s="12" t="s">
        <v>94</v>
      </c>
      <c r="B142" s="28"/>
      <c r="C142" s="13" t="s">
        <v>39</v>
      </c>
      <c r="D142" s="13" t="s">
        <v>46</v>
      </c>
      <c r="E142" s="13" t="s">
        <v>188</v>
      </c>
      <c r="F142" s="13" t="s">
        <v>95</v>
      </c>
      <c r="G142" s="13" t="s">
        <v>9</v>
      </c>
      <c r="H142" s="36">
        <f>H143</f>
        <v>1</v>
      </c>
    </row>
    <row r="143" spans="1:8" ht="24.75" customHeight="1">
      <c r="A143" s="12" t="s">
        <v>148</v>
      </c>
      <c r="B143" s="28"/>
      <c r="C143" s="13" t="s">
        <v>39</v>
      </c>
      <c r="D143" s="13" t="s">
        <v>46</v>
      </c>
      <c r="E143" s="13" t="s">
        <v>188</v>
      </c>
      <c r="F143" s="13" t="s">
        <v>6</v>
      </c>
      <c r="G143" s="13" t="s">
        <v>9</v>
      </c>
      <c r="H143" s="36">
        <v>1</v>
      </c>
    </row>
    <row r="144" spans="1:8" ht="24.75" customHeight="1">
      <c r="A144" s="63" t="s">
        <v>68</v>
      </c>
      <c r="B144" s="28"/>
      <c r="C144" s="68" t="s">
        <v>47</v>
      </c>
      <c r="D144" s="68" t="s">
        <v>51</v>
      </c>
      <c r="E144" s="68"/>
      <c r="F144" s="68"/>
      <c r="G144" s="68"/>
      <c r="H144" s="69">
        <f>H145+H161</f>
        <v>1959.1</v>
      </c>
    </row>
    <row r="145" spans="1:8" ht="21.75" customHeight="1">
      <c r="A145" s="12" t="s">
        <v>70</v>
      </c>
      <c r="B145" s="28"/>
      <c r="C145" s="13" t="s">
        <v>47</v>
      </c>
      <c r="D145" s="13" t="s">
        <v>38</v>
      </c>
      <c r="E145" s="13"/>
      <c r="F145" s="13"/>
      <c r="G145" s="13"/>
      <c r="H145" s="36">
        <f>H146+H158</f>
        <v>435</v>
      </c>
    </row>
    <row r="146" spans="1:8" ht="28.5" customHeight="1">
      <c r="A146" s="12" t="s">
        <v>161</v>
      </c>
      <c r="B146" s="32"/>
      <c r="C146" s="13" t="s">
        <v>47</v>
      </c>
      <c r="D146" s="13" t="s">
        <v>38</v>
      </c>
      <c r="E146" s="19">
        <v>6840000000</v>
      </c>
      <c r="F146" s="13"/>
      <c r="G146" s="13"/>
      <c r="H146" s="36">
        <f>H147+H152+H155</f>
        <v>422.4</v>
      </c>
    </row>
    <row r="147" spans="1:8" ht="21.75" customHeight="1">
      <c r="A147" s="18" t="s">
        <v>162</v>
      </c>
      <c r="B147" s="20"/>
      <c r="C147" s="84" t="s">
        <v>47</v>
      </c>
      <c r="D147" s="84" t="s">
        <v>38</v>
      </c>
      <c r="E147" s="13" t="s">
        <v>27</v>
      </c>
      <c r="F147" s="84"/>
      <c r="G147" s="84"/>
      <c r="H147" s="37">
        <f>H148</f>
        <v>286.9</v>
      </c>
    </row>
    <row r="148" spans="1:8" ht="21.75" customHeight="1">
      <c r="A148" s="12" t="s">
        <v>92</v>
      </c>
      <c r="B148" s="28"/>
      <c r="C148" s="13" t="s">
        <v>47</v>
      </c>
      <c r="D148" s="13" t="s">
        <v>38</v>
      </c>
      <c r="E148" s="13" t="s">
        <v>27</v>
      </c>
      <c r="F148" s="13" t="s">
        <v>93</v>
      </c>
      <c r="G148" s="13"/>
      <c r="H148" s="36">
        <f>SUM(H149)</f>
        <v>286.9</v>
      </c>
    </row>
    <row r="149" spans="1:8" ht="25.5" customHeight="1">
      <c r="A149" s="12" t="s">
        <v>94</v>
      </c>
      <c r="B149" s="28"/>
      <c r="C149" s="13" t="s">
        <v>47</v>
      </c>
      <c r="D149" s="13" t="s">
        <v>38</v>
      </c>
      <c r="E149" s="13" t="s">
        <v>27</v>
      </c>
      <c r="F149" s="13" t="s">
        <v>95</v>
      </c>
      <c r="G149" s="13"/>
      <c r="H149" s="36">
        <f>H150+H151</f>
        <v>286.9</v>
      </c>
    </row>
    <row r="150" spans="1:8" ht="22.5" customHeight="1">
      <c r="A150" s="12" t="s">
        <v>148</v>
      </c>
      <c r="B150" s="28"/>
      <c r="C150" s="13" t="s">
        <v>47</v>
      </c>
      <c r="D150" s="13" t="s">
        <v>38</v>
      </c>
      <c r="E150" s="13" t="s">
        <v>27</v>
      </c>
      <c r="F150" s="13" t="s">
        <v>6</v>
      </c>
      <c r="G150" s="13" t="s">
        <v>7</v>
      </c>
      <c r="H150" s="36">
        <v>56.5</v>
      </c>
    </row>
    <row r="151" spans="1:8" ht="22.5" customHeight="1">
      <c r="A151" s="12" t="s">
        <v>182</v>
      </c>
      <c r="B151" s="28"/>
      <c r="C151" s="13" t="s">
        <v>47</v>
      </c>
      <c r="D151" s="13" t="s">
        <v>38</v>
      </c>
      <c r="E151" s="13" t="s">
        <v>27</v>
      </c>
      <c r="F151" s="13" t="s">
        <v>183</v>
      </c>
      <c r="G151" s="13"/>
      <c r="H151" s="36">
        <v>230.4</v>
      </c>
    </row>
    <row r="152" spans="1:8" ht="60.75" customHeight="1">
      <c r="A152" s="12" t="s">
        <v>192</v>
      </c>
      <c r="B152" s="28"/>
      <c r="C152" s="13" t="s">
        <v>47</v>
      </c>
      <c r="D152" s="13" t="s">
        <v>38</v>
      </c>
      <c r="E152" s="13" t="s">
        <v>193</v>
      </c>
      <c r="F152" s="13"/>
      <c r="G152" s="13"/>
      <c r="H152" s="36">
        <v>21</v>
      </c>
    </row>
    <row r="153" spans="1:8" ht="23.25" customHeight="1">
      <c r="A153" s="12" t="s">
        <v>124</v>
      </c>
      <c r="B153" s="28"/>
      <c r="C153" s="13" t="s">
        <v>47</v>
      </c>
      <c r="D153" s="13" t="s">
        <v>38</v>
      </c>
      <c r="E153" s="13" t="s">
        <v>193</v>
      </c>
      <c r="F153" s="13" t="s">
        <v>54</v>
      </c>
      <c r="G153" s="13"/>
      <c r="H153" s="36">
        <f>H154</f>
        <v>21</v>
      </c>
    </row>
    <row r="154" spans="1:8" ht="23.25" customHeight="1">
      <c r="A154" s="12" t="s">
        <v>125</v>
      </c>
      <c r="B154" s="28"/>
      <c r="C154" s="13" t="s">
        <v>47</v>
      </c>
      <c r="D154" s="13" t="s">
        <v>38</v>
      </c>
      <c r="E154" s="13" t="s">
        <v>193</v>
      </c>
      <c r="F154" s="13" t="s">
        <v>12</v>
      </c>
      <c r="G154" s="13"/>
      <c r="H154" s="36">
        <v>21</v>
      </c>
    </row>
    <row r="155" spans="1:8" ht="65.25" customHeight="1">
      <c r="A155" s="12" t="s">
        <v>194</v>
      </c>
      <c r="B155" s="28"/>
      <c r="C155" s="13" t="s">
        <v>47</v>
      </c>
      <c r="D155" s="13" t="s">
        <v>38</v>
      </c>
      <c r="E155" s="13" t="s">
        <v>195</v>
      </c>
      <c r="F155" s="13"/>
      <c r="G155" s="13"/>
      <c r="H155" s="36">
        <f>H156</f>
        <v>114.5</v>
      </c>
    </row>
    <row r="156" spans="1:8" ht="23.25" customHeight="1">
      <c r="A156" s="12" t="s">
        <v>124</v>
      </c>
      <c r="B156" s="28"/>
      <c r="C156" s="13" t="s">
        <v>47</v>
      </c>
      <c r="D156" s="13" t="s">
        <v>38</v>
      </c>
      <c r="E156" s="13" t="s">
        <v>195</v>
      </c>
      <c r="F156" s="13" t="s">
        <v>54</v>
      </c>
      <c r="G156" s="13"/>
      <c r="H156" s="36">
        <f>H157</f>
        <v>114.5</v>
      </c>
    </row>
    <row r="157" spans="1:8" ht="23.25" customHeight="1">
      <c r="A157" s="12" t="s">
        <v>125</v>
      </c>
      <c r="B157" s="28"/>
      <c r="C157" s="13" t="s">
        <v>47</v>
      </c>
      <c r="D157" s="13" t="s">
        <v>38</v>
      </c>
      <c r="E157" s="13" t="s">
        <v>195</v>
      </c>
      <c r="F157" s="13" t="s">
        <v>12</v>
      </c>
      <c r="G157" s="13"/>
      <c r="H157" s="36">
        <v>114.5</v>
      </c>
    </row>
    <row r="158" spans="1:8" ht="23.25" customHeight="1">
      <c r="A158" s="12" t="s">
        <v>92</v>
      </c>
      <c r="B158" s="28"/>
      <c r="C158" s="13" t="s">
        <v>47</v>
      </c>
      <c r="D158" s="13" t="s">
        <v>38</v>
      </c>
      <c r="E158" s="13" t="s">
        <v>28</v>
      </c>
      <c r="F158" s="13" t="s">
        <v>93</v>
      </c>
      <c r="G158" s="13" t="s">
        <v>9</v>
      </c>
      <c r="H158" s="36">
        <f>H159</f>
        <v>12.6</v>
      </c>
    </row>
    <row r="159" spans="1:8" ht="23.25" customHeight="1">
      <c r="A159" s="12" t="s">
        <v>94</v>
      </c>
      <c r="B159" s="28"/>
      <c r="C159" s="13" t="s">
        <v>47</v>
      </c>
      <c r="D159" s="13" t="s">
        <v>38</v>
      </c>
      <c r="E159" s="13" t="s">
        <v>28</v>
      </c>
      <c r="F159" s="13" t="s">
        <v>95</v>
      </c>
      <c r="G159" s="13"/>
      <c r="H159" s="36">
        <f>H160</f>
        <v>12.6</v>
      </c>
    </row>
    <row r="160" spans="1:8" ht="22.5" customHeight="1">
      <c r="A160" s="12" t="s">
        <v>148</v>
      </c>
      <c r="B160" s="28"/>
      <c r="C160" s="13" t="s">
        <v>47</v>
      </c>
      <c r="D160" s="13" t="s">
        <v>38</v>
      </c>
      <c r="E160" s="13" t="s">
        <v>28</v>
      </c>
      <c r="F160" s="13" t="s">
        <v>6</v>
      </c>
      <c r="G160" s="13" t="s">
        <v>8</v>
      </c>
      <c r="H160" s="36">
        <v>12.6</v>
      </c>
    </row>
    <row r="161" spans="1:8" ht="18.75" customHeight="1">
      <c r="A161" s="30" t="s">
        <v>76</v>
      </c>
      <c r="B161" s="28"/>
      <c r="C161" s="13" t="s">
        <v>47</v>
      </c>
      <c r="D161" s="13" t="s">
        <v>43</v>
      </c>
      <c r="E161" s="13"/>
      <c r="F161" s="13"/>
      <c r="G161" s="13"/>
      <c r="H161" s="36">
        <f>H162</f>
        <v>1524.1</v>
      </c>
    </row>
    <row r="162" spans="1:8" ht="30" customHeight="1">
      <c r="A162" s="12" t="s">
        <v>164</v>
      </c>
      <c r="B162" s="28"/>
      <c r="C162" s="13" t="s">
        <v>47</v>
      </c>
      <c r="D162" s="13" t="s">
        <v>43</v>
      </c>
      <c r="E162" s="13" t="s">
        <v>163</v>
      </c>
      <c r="F162" s="13"/>
      <c r="G162" s="13"/>
      <c r="H162" s="36">
        <f>H163+H168</f>
        <v>1524.1</v>
      </c>
    </row>
    <row r="163" spans="1:8" ht="21.75" customHeight="1">
      <c r="A163" s="12" t="s">
        <v>165</v>
      </c>
      <c r="B163" s="28"/>
      <c r="C163" s="13" t="s">
        <v>47</v>
      </c>
      <c r="D163" s="13" t="s">
        <v>43</v>
      </c>
      <c r="E163" s="13" t="s">
        <v>29</v>
      </c>
      <c r="F163" s="13"/>
      <c r="G163" s="13"/>
      <c r="H163" s="36">
        <f>SUM(H164)</f>
        <v>1424.1</v>
      </c>
    </row>
    <row r="164" spans="1:8" ht="21.75" customHeight="1">
      <c r="A164" s="12" t="s">
        <v>92</v>
      </c>
      <c r="B164" s="28"/>
      <c r="C164" s="13" t="s">
        <v>47</v>
      </c>
      <c r="D164" s="13" t="s">
        <v>43</v>
      </c>
      <c r="E164" s="13" t="s">
        <v>29</v>
      </c>
      <c r="F164" s="13" t="s">
        <v>93</v>
      </c>
      <c r="G164" s="13"/>
      <c r="H164" s="36">
        <f>SUM(H165)</f>
        <v>1424.1</v>
      </c>
    </row>
    <row r="165" spans="1:8" ht="25.5" customHeight="1">
      <c r="A165" s="12" t="s">
        <v>94</v>
      </c>
      <c r="B165" s="28"/>
      <c r="C165" s="13" t="s">
        <v>47</v>
      </c>
      <c r="D165" s="13" t="s">
        <v>43</v>
      </c>
      <c r="E165" s="13" t="s">
        <v>29</v>
      </c>
      <c r="F165" s="13" t="s">
        <v>95</v>
      </c>
      <c r="G165" s="13"/>
      <c r="H165" s="36">
        <f>H166</f>
        <v>1424.1</v>
      </c>
    </row>
    <row r="166" spans="1:8" ht="21.75" customHeight="1">
      <c r="A166" s="12" t="s">
        <v>148</v>
      </c>
      <c r="B166" s="28"/>
      <c r="C166" s="13" t="s">
        <v>47</v>
      </c>
      <c r="D166" s="13" t="s">
        <v>43</v>
      </c>
      <c r="E166" s="13" t="s">
        <v>29</v>
      </c>
      <c r="F166" s="13" t="s">
        <v>6</v>
      </c>
      <c r="G166" s="13"/>
      <c r="H166" s="36">
        <v>1424.1</v>
      </c>
    </row>
    <row r="167" spans="1:8" ht="36.75" customHeight="1">
      <c r="A167" s="31" t="s">
        <v>175</v>
      </c>
      <c r="B167" s="28"/>
      <c r="C167" s="13" t="s">
        <v>47</v>
      </c>
      <c r="D167" s="13" t="s">
        <v>43</v>
      </c>
      <c r="E167" s="13" t="s">
        <v>129</v>
      </c>
      <c r="F167" s="13"/>
      <c r="G167" s="13"/>
      <c r="H167" s="36">
        <f>H168</f>
        <v>100</v>
      </c>
    </row>
    <row r="168" spans="1:8" ht="27.75" customHeight="1">
      <c r="A168" s="12" t="s">
        <v>92</v>
      </c>
      <c r="B168" s="28"/>
      <c r="C168" s="13" t="s">
        <v>47</v>
      </c>
      <c r="D168" s="13" t="s">
        <v>43</v>
      </c>
      <c r="E168" s="13" t="s">
        <v>129</v>
      </c>
      <c r="F168" s="13" t="s">
        <v>93</v>
      </c>
      <c r="G168" s="13"/>
      <c r="H168" s="36">
        <f>H169</f>
        <v>100</v>
      </c>
    </row>
    <row r="169" spans="1:8" ht="27.75" customHeight="1">
      <c r="A169" s="12" t="s">
        <v>94</v>
      </c>
      <c r="B169" s="28"/>
      <c r="C169" s="13" t="s">
        <v>47</v>
      </c>
      <c r="D169" s="13" t="s">
        <v>43</v>
      </c>
      <c r="E169" s="13" t="s">
        <v>129</v>
      </c>
      <c r="F169" s="13" t="s">
        <v>95</v>
      </c>
      <c r="G169" s="13" t="s">
        <v>9</v>
      </c>
      <c r="H169" s="36">
        <f>H170</f>
        <v>100</v>
      </c>
    </row>
    <row r="170" spans="1:8" ht="21.75" customHeight="1">
      <c r="A170" s="12" t="s">
        <v>148</v>
      </c>
      <c r="B170" s="28"/>
      <c r="C170" s="13" t="s">
        <v>47</v>
      </c>
      <c r="D170" s="13" t="s">
        <v>43</v>
      </c>
      <c r="E170" s="13" t="s">
        <v>129</v>
      </c>
      <c r="F170" s="13" t="s">
        <v>6</v>
      </c>
      <c r="G170" s="13" t="s">
        <v>9</v>
      </c>
      <c r="H170" s="36">
        <v>100</v>
      </c>
    </row>
    <row r="171" spans="1:8" ht="21.75" customHeight="1">
      <c r="A171" s="63" t="s">
        <v>113</v>
      </c>
      <c r="B171" s="81"/>
      <c r="C171" s="68" t="s">
        <v>48</v>
      </c>
      <c r="D171" s="68" t="s">
        <v>51</v>
      </c>
      <c r="E171" s="68"/>
      <c r="F171" s="68"/>
      <c r="G171" s="68"/>
      <c r="H171" s="69">
        <f>H173</f>
        <v>50</v>
      </c>
    </row>
    <row r="172" spans="1:8" ht="21.75" customHeight="1">
      <c r="A172" s="12" t="s">
        <v>114</v>
      </c>
      <c r="B172" s="18"/>
      <c r="C172" s="13" t="s">
        <v>48</v>
      </c>
      <c r="D172" s="13" t="s">
        <v>37</v>
      </c>
      <c r="E172" s="13"/>
      <c r="F172" s="13"/>
      <c r="G172" s="13"/>
      <c r="H172" s="36">
        <f>H173</f>
        <v>50</v>
      </c>
    </row>
    <row r="173" spans="1:8" ht="27" customHeight="1">
      <c r="A173" s="12" t="s">
        <v>166</v>
      </c>
      <c r="B173" s="18"/>
      <c r="C173" s="13" t="s">
        <v>48</v>
      </c>
      <c r="D173" s="13" t="s">
        <v>37</v>
      </c>
      <c r="E173" s="13" t="s">
        <v>115</v>
      </c>
      <c r="F173" s="13"/>
      <c r="G173" s="13"/>
      <c r="H173" s="36">
        <f>H174</f>
        <v>50</v>
      </c>
    </row>
    <row r="174" spans="1:8" ht="21.75" customHeight="1">
      <c r="A174" s="12" t="s">
        <v>92</v>
      </c>
      <c r="B174" s="28"/>
      <c r="C174" s="13" t="s">
        <v>48</v>
      </c>
      <c r="D174" s="13" t="s">
        <v>37</v>
      </c>
      <c r="E174" s="13" t="s">
        <v>30</v>
      </c>
      <c r="F174" s="13" t="s">
        <v>93</v>
      </c>
      <c r="G174" s="13"/>
      <c r="H174" s="36">
        <f>H176</f>
        <v>50</v>
      </c>
    </row>
    <row r="175" spans="1:10" ht="21.75" customHeight="1">
      <c r="A175" s="12" t="s">
        <v>94</v>
      </c>
      <c r="B175" s="28"/>
      <c r="C175" s="13" t="s">
        <v>48</v>
      </c>
      <c r="D175" s="13" t="s">
        <v>37</v>
      </c>
      <c r="E175" s="13" t="s">
        <v>30</v>
      </c>
      <c r="F175" s="13" t="s">
        <v>95</v>
      </c>
      <c r="G175" s="13"/>
      <c r="H175" s="36">
        <f>H176</f>
        <v>50</v>
      </c>
      <c r="J175" s="21"/>
    </row>
    <row r="176" spans="1:8" ht="28.5" customHeight="1">
      <c r="A176" s="12" t="s">
        <v>148</v>
      </c>
      <c r="B176" s="28"/>
      <c r="C176" s="13" t="s">
        <v>48</v>
      </c>
      <c r="D176" s="13" t="s">
        <v>37</v>
      </c>
      <c r="E176" s="13" t="s">
        <v>30</v>
      </c>
      <c r="F176" s="13" t="s">
        <v>6</v>
      </c>
      <c r="G176" s="13"/>
      <c r="H176" s="36">
        <v>50</v>
      </c>
    </row>
    <row r="177" spans="1:8" ht="26.25" customHeight="1">
      <c r="A177" s="63" t="s">
        <v>69</v>
      </c>
      <c r="B177" s="67"/>
      <c r="C177" s="68" t="s">
        <v>45</v>
      </c>
      <c r="D177" s="68" t="s">
        <v>51</v>
      </c>
      <c r="E177" s="68"/>
      <c r="F177" s="68"/>
      <c r="G177" s="68"/>
      <c r="H177" s="69">
        <f>H178</f>
        <v>435.4</v>
      </c>
    </row>
    <row r="178" spans="1:8" ht="18.75" customHeight="1">
      <c r="A178" s="12" t="s">
        <v>31</v>
      </c>
      <c r="B178" s="28"/>
      <c r="C178" s="13" t="s">
        <v>45</v>
      </c>
      <c r="D178" s="13" t="s">
        <v>37</v>
      </c>
      <c r="E178" s="13"/>
      <c r="F178" s="13"/>
      <c r="G178" s="13"/>
      <c r="H178" s="36">
        <f>H179</f>
        <v>435.4</v>
      </c>
    </row>
    <row r="179" spans="1:8" ht="34.5" customHeight="1">
      <c r="A179" s="12" t="s">
        <v>167</v>
      </c>
      <c r="B179" s="28"/>
      <c r="C179" s="13" t="s">
        <v>45</v>
      </c>
      <c r="D179" s="13" t="s">
        <v>37</v>
      </c>
      <c r="E179" s="13" t="s">
        <v>116</v>
      </c>
      <c r="F179" s="13"/>
      <c r="G179" s="13"/>
      <c r="H179" s="36">
        <f>H180</f>
        <v>435.4</v>
      </c>
    </row>
    <row r="180" spans="1:8" ht="26.25" customHeight="1">
      <c r="A180" s="12" t="s">
        <v>117</v>
      </c>
      <c r="B180" s="28"/>
      <c r="C180" s="13" t="s">
        <v>45</v>
      </c>
      <c r="D180" s="13" t="s">
        <v>37</v>
      </c>
      <c r="E180" s="13" t="s">
        <v>32</v>
      </c>
      <c r="F180" s="13"/>
      <c r="G180" s="13"/>
      <c r="H180" s="36">
        <f>H181</f>
        <v>435.4</v>
      </c>
    </row>
    <row r="181" spans="1:8" ht="20.25" customHeight="1">
      <c r="A181" s="12" t="s">
        <v>119</v>
      </c>
      <c r="B181" s="28"/>
      <c r="C181" s="13" t="s">
        <v>45</v>
      </c>
      <c r="D181" s="13" t="s">
        <v>37</v>
      </c>
      <c r="E181" s="13" t="s">
        <v>32</v>
      </c>
      <c r="F181" s="13" t="s">
        <v>118</v>
      </c>
      <c r="G181" s="13"/>
      <c r="H181" s="36">
        <f>H182</f>
        <v>435.4</v>
      </c>
    </row>
    <row r="182" spans="1:8" ht="27" customHeight="1">
      <c r="A182" s="17" t="s">
        <v>169</v>
      </c>
      <c r="B182" s="28"/>
      <c r="C182" s="13" t="s">
        <v>45</v>
      </c>
      <c r="D182" s="13" t="s">
        <v>37</v>
      </c>
      <c r="E182" s="13" t="s">
        <v>32</v>
      </c>
      <c r="F182" s="13" t="s">
        <v>168</v>
      </c>
      <c r="G182" s="13"/>
      <c r="H182" s="36">
        <v>435.4</v>
      </c>
    </row>
    <row r="183" spans="1:8" ht="21.75" customHeight="1">
      <c r="A183" s="63" t="s">
        <v>120</v>
      </c>
      <c r="B183" s="67"/>
      <c r="C183" s="68" t="s">
        <v>41</v>
      </c>
      <c r="D183" s="68" t="s">
        <v>51</v>
      </c>
      <c r="E183" s="68"/>
      <c r="F183" s="68"/>
      <c r="G183" s="68"/>
      <c r="H183" s="69">
        <f>SUM(H184)</f>
        <v>114.6</v>
      </c>
    </row>
    <row r="184" spans="1:8" ht="21.75" customHeight="1">
      <c r="A184" s="12" t="s">
        <v>33</v>
      </c>
      <c r="B184" s="28"/>
      <c r="C184" s="13" t="s">
        <v>41</v>
      </c>
      <c r="D184" s="13" t="s">
        <v>38</v>
      </c>
      <c r="E184" s="13"/>
      <c r="F184" s="13"/>
      <c r="G184" s="13"/>
      <c r="H184" s="36">
        <f>SUM(H185)</f>
        <v>114.6</v>
      </c>
    </row>
    <row r="185" spans="1:8" ht="23.25" customHeight="1">
      <c r="A185" s="12" t="s">
        <v>170</v>
      </c>
      <c r="B185" s="28"/>
      <c r="C185" s="13" t="s">
        <v>41</v>
      </c>
      <c r="D185" s="13" t="s">
        <v>38</v>
      </c>
      <c r="E185" s="13" t="s">
        <v>121</v>
      </c>
      <c r="F185" s="13"/>
      <c r="G185" s="13"/>
      <c r="H185" s="36">
        <f>SUM(H186)</f>
        <v>114.6</v>
      </c>
    </row>
    <row r="186" spans="1:8" ht="18" customHeight="1">
      <c r="A186" s="12" t="s">
        <v>171</v>
      </c>
      <c r="B186" s="28"/>
      <c r="C186" s="13" t="s">
        <v>41</v>
      </c>
      <c r="D186" s="13" t="s">
        <v>38</v>
      </c>
      <c r="E186" s="13" t="s">
        <v>34</v>
      </c>
      <c r="F186" s="13"/>
      <c r="G186" s="13"/>
      <c r="H186" s="36">
        <f>SUM(H187)</f>
        <v>114.6</v>
      </c>
    </row>
    <row r="187" spans="1:8" ht="21.75" customHeight="1">
      <c r="A187" s="12" t="s">
        <v>92</v>
      </c>
      <c r="B187" s="28"/>
      <c r="C187" s="13" t="s">
        <v>41</v>
      </c>
      <c r="D187" s="13" t="s">
        <v>38</v>
      </c>
      <c r="E187" s="13" t="s">
        <v>34</v>
      </c>
      <c r="F187" s="13" t="s">
        <v>93</v>
      </c>
      <c r="G187" s="13"/>
      <c r="H187" s="36">
        <f>SUM(H188)</f>
        <v>114.6</v>
      </c>
    </row>
    <row r="188" spans="1:8" ht="21.75" customHeight="1">
      <c r="A188" s="12" t="s">
        <v>94</v>
      </c>
      <c r="B188" s="28"/>
      <c r="C188" s="13" t="s">
        <v>41</v>
      </c>
      <c r="D188" s="13" t="s">
        <v>38</v>
      </c>
      <c r="E188" s="13" t="s">
        <v>34</v>
      </c>
      <c r="F188" s="13" t="s">
        <v>95</v>
      </c>
      <c r="G188" s="13"/>
      <c r="H188" s="36">
        <f>H189</f>
        <v>114.6</v>
      </c>
    </row>
    <row r="189" spans="1:8" ht="24" customHeight="1">
      <c r="A189" s="12" t="s">
        <v>148</v>
      </c>
      <c r="B189" s="29"/>
      <c r="C189" s="13" t="s">
        <v>41</v>
      </c>
      <c r="D189" s="13" t="s">
        <v>38</v>
      </c>
      <c r="E189" s="13" t="s">
        <v>34</v>
      </c>
      <c r="F189" s="13" t="s">
        <v>6</v>
      </c>
      <c r="G189" s="13" t="s">
        <v>9</v>
      </c>
      <c r="H189" s="36">
        <v>114.6</v>
      </c>
    </row>
    <row r="190" spans="1:8" ht="29.25" customHeight="1">
      <c r="A190" s="63" t="s">
        <v>172</v>
      </c>
      <c r="B190" s="67"/>
      <c r="C190" s="68" t="s">
        <v>42</v>
      </c>
      <c r="D190" s="68" t="s">
        <v>51</v>
      </c>
      <c r="E190" s="68"/>
      <c r="F190" s="68"/>
      <c r="G190" s="68"/>
      <c r="H190" s="69">
        <f>H191</f>
        <v>0</v>
      </c>
    </row>
    <row r="191" spans="1:8" ht="24.75" customHeight="1">
      <c r="A191" s="12" t="s">
        <v>36</v>
      </c>
      <c r="B191" s="28"/>
      <c r="C191" s="13" t="s">
        <v>42</v>
      </c>
      <c r="D191" s="13" t="s">
        <v>37</v>
      </c>
      <c r="E191" s="19">
        <v>7100000000</v>
      </c>
      <c r="F191" s="13"/>
      <c r="G191" s="13"/>
      <c r="H191" s="36">
        <f>H192</f>
        <v>0</v>
      </c>
    </row>
    <row r="192" spans="1:8" ht="21.75" customHeight="1">
      <c r="A192" s="12" t="s">
        <v>173</v>
      </c>
      <c r="B192" s="28"/>
      <c r="C192" s="13" t="s">
        <v>42</v>
      </c>
      <c r="D192" s="13" t="s">
        <v>37</v>
      </c>
      <c r="E192" s="19">
        <v>7110020010</v>
      </c>
      <c r="F192" s="13"/>
      <c r="G192" s="13"/>
      <c r="H192" s="36">
        <f>H193</f>
        <v>0</v>
      </c>
    </row>
    <row r="193" spans="1:8" ht="12">
      <c r="A193" s="12" t="s">
        <v>122</v>
      </c>
      <c r="B193" s="28"/>
      <c r="C193" s="13" t="s">
        <v>42</v>
      </c>
      <c r="D193" s="13" t="s">
        <v>37</v>
      </c>
      <c r="E193" s="19">
        <v>7110020010</v>
      </c>
      <c r="F193" s="13" t="s">
        <v>52</v>
      </c>
      <c r="G193" s="13"/>
      <c r="H193" s="36">
        <f>H194</f>
        <v>0</v>
      </c>
    </row>
    <row r="194" spans="1:11" ht="19.5" customHeight="1">
      <c r="A194" s="12" t="s">
        <v>174</v>
      </c>
      <c r="B194" s="28"/>
      <c r="C194" s="13" t="s">
        <v>42</v>
      </c>
      <c r="D194" s="13" t="s">
        <v>37</v>
      </c>
      <c r="E194" s="19">
        <v>7110020010</v>
      </c>
      <c r="F194" s="13" t="s">
        <v>35</v>
      </c>
      <c r="G194" s="13"/>
      <c r="H194" s="36">
        <v>0</v>
      </c>
      <c r="I194" s="87"/>
      <c r="J194" s="87"/>
      <c r="K194" s="21"/>
    </row>
    <row r="195" spans="1:11" ht="21.75" customHeight="1">
      <c r="A195" s="63" t="s">
        <v>49</v>
      </c>
      <c r="B195" s="67"/>
      <c r="C195" s="68"/>
      <c r="D195" s="68"/>
      <c r="E195" s="68"/>
      <c r="F195" s="68"/>
      <c r="G195" s="68"/>
      <c r="H195" s="86">
        <f>H10+H97+H104+H117+H144+H177+H171+H183+H190</f>
        <v>10556.2</v>
      </c>
      <c r="I195" s="88"/>
      <c r="J195" s="88"/>
      <c r="K195" s="89"/>
    </row>
    <row r="196" spans="1:8" ht="10.5" customHeight="1" hidden="1">
      <c r="A196" s="22"/>
      <c r="B196" s="25"/>
      <c r="C196" s="25"/>
      <c r="D196" s="25"/>
      <c r="E196" s="66"/>
      <c r="F196" s="25"/>
      <c r="H196" s="24"/>
    </row>
    <row r="197" spans="1:8" ht="12">
      <c r="A197" s="23"/>
      <c r="H197" s="24"/>
    </row>
    <row r="198" ht="12">
      <c r="A198" s="78" t="s">
        <v>197</v>
      </c>
    </row>
  </sheetData>
  <sheetProtection/>
  <mergeCells count="13">
    <mergeCell ref="A7:H7"/>
    <mergeCell ref="G1:H1"/>
    <mergeCell ref="A2:H2"/>
    <mergeCell ref="A3:H3"/>
    <mergeCell ref="A4:H4"/>
    <mergeCell ref="A5:H5"/>
    <mergeCell ref="G8:G9"/>
    <mergeCell ref="A8:A9"/>
    <mergeCell ref="B8:B9"/>
    <mergeCell ref="C8:C9"/>
    <mergeCell ref="D8:D9"/>
    <mergeCell ref="E8:E9"/>
    <mergeCell ref="F8:F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9"/>
  <sheetViews>
    <sheetView tabSelected="1" zoomScalePageLayoutView="0" workbookViewId="0" topLeftCell="A112">
      <selection activeCell="A128" sqref="A128:H128"/>
    </sheetView>
  </sheetViews>
  <sheetFormatPr defaultColWidth="9.140625" defaultRowHeight="15"/>
  <cols>
    <col min="1" max="1" width="52.00390625" style="4" customWidth="1"/>
    <col min="2" max="2" width="7.57421875" style="82" customWidth="1"/>
    <col min="3" max="3" width="7.8515625" style="79" customWidth="1"/>
    <col min="4" max="4" width="8.00390625" style="79" customWidth="1"/>
    <col min="5" max="5" width="10.140625" style="64" customWidth="1"/>
    <col min="6" max="6" width="7.421875" style="79" customWidth="1"/>
    <col min="7" max="7" width="8.421875" style="79" hidden="1" customWidth="1"/>
    <col min="8" max="8" width="10.57421875" style="26" customWidth="1"/>
    <col min="9" max="9" width="8.8515625" style="5" customWidth="1"/>
    <col min="10" max="16384" width="9.140625" style="5" customWidth="1"/>
  </cols>
  <sheetData>
    <row r="1" spans="7:8" ht="15.75" customHeight="1">
      <c r="G1" s="202"/>
      <c r="H1" s="202"/>
    </row>
    <row r="2" spans="1:9" s="7" customFormat="1" ht="14.25" customHeight="1">
      <c r="A2" s="153" t="s">
        <v>131</v>
      </c>
      <c r="B2" s="153"/>
      <c r="C2" s="153"/>
      <c r="D2" s="153"/>
      <c r="E2" s="153"/>
      <c r="F2" s="153"/>
      <c r="G2" s="153"/>
      <c r="H2" s="153"/>
      <c r="I2" s="6"/>
    </row>
    <row r="3" spans="1:9" s="7" customFormat="1" ht="14.25" customHeight="1">
      <c r="A3" s="153" t="s">
        <v>79</v>
      </c>
      <c r="B3" s="153"/>
      <c r="C3" s="153"/>
      <c r="D3" s="153"/>
      <c r="E3" s="153"/>
      <c r="F3" s="153"/>
      <c r="G3" s="153"/>
      <c r="H3" s="153"/>
      <c r="I3" s="6"/>
    </row>
    <row r="4" spans="1:9" s="7" customFormat="1" ht="14.25" customHeight="1">
      <c r="A4" s="153" t="s">
        <v>126</v>
      </c>
      <c r="B4" s="153"/>
      <c r="C4" s="153"/>
      <c r="D4" s="153"/>
      <c r="E4" s="153"/>
      <c r="F4" s="153"/>
      <c r="G4" s="153"/>
      <c r="H4" s="153"/>
      <c r="I4" s="6"/>
    </row>
    <row r="5" spans="1:9" s="7" customFormat="1" ht="15" customHeight="1">
      <c r="A5" s="156" t="str">
        <f>'Бюджет.ассигнов.№9'!A5</f>
        <v>№58 от  26.09.2022 г.</v>
      </c>
      <c r="B5" s="156"/>
      <c r="C5" s="156"/>
      <c r="D5" s="156"/>
      <c r="E5" s="156"/>
      <c r="F5" s="156"/>
      <c r="G5" s="156"/>
      <c r="H5" s="156"/>
      <c r="I5" s="6"/>
    </row>
    <row r="6" spans="1:8" ht="18.75" customHeight="1">
      <c r="A6" s="8"/>
      <c r="B6" s="83"/>
      <c r="C6" s="8"/>
      <c r="D6" s="8"/>
      <c r="E6" s="65"/>
      <c r="F6" s="8"/>
      <c r="G6" s="8"/>
      <c r="H6" s="8"/>
    </row>
    <row r="7" spans="1:11" ht="66.75" customHeight="1">
      <c r="A7" s="203" t="s">
        <v>190</v>
      </c>
      <c r="B7" s="203"/>
      <c r="C7" s="203"/>
      <c r="D7" s="203"/>
      <c r="E7" s="203"/>
      <c r="F7" s="203"/>
      <c r="G7" s="203"/>
      <c r="H7" s="203"/>
      <c r="K7" s="7"/>
    </row>
    <row r="8" spans="1:8" s="10" customFormat="1" ht="15" customHeight="1">
      <c r="A8" s="142" t="s">
        <v>80</v>
      </c>
      <c r="B8" s="195" t="s">
        <v>56</v>
      </c>
      <c r="C8" s="197" t="s">
        <v>57</v>
      </c>
      <c r="D8" s="195" t="s">
        <v>58</v>
      </c>
      <c r="E8" s="199" t="s">
        <v>81</v>
      </c>
      <c r="F8" s="199" t="s">
        <v>0</v>
      </c>
      <c r="G8" s="191" t="s">
        <v>1</v>
      </c>
      <c r="H8" s="9" t="s">
        <v>50</v>
      </c>
    </row>
    <row r="9" spans="1:8" s="10" customFormat="1" ht="17.25" customHeight="1">
      <c r="A9" s="143"/>
      <c r="B9" s="196"/>
      <c r="C9" s="198"/>
      <c r="D9" s="196"/>
      <c r="E9" s="200"/>
      <c r="F9" s="200"/>
      <c r="G9" s="192"/>
      <c r="H9" s="11" t="s">
        <v>133</v>
      </c>
    </row>
    <row r="10" spans="1:8" ht="12">
      <c r="A10" s="144" t="s">
        <v>59</v>
      </c>
      <c r="B10" s="35">
        <v>759</v>
      </c>
      <c r="C10" s="68" t="s">
        <v>37</v>
      </c>
      <c r="D10" s="68" t="s">
        <v>51</v>
      </c>
      <c r="E10" s="68"/>
      <c r="F10" s="68"/>
      <c r="G10" s="68"/>
      <c r="H10" s="69">
        <f>H11+H22+H41+H46+H51</f>
        <v>5144.200000000001</v>
      </c>
    </row>
    <row r="11" spans="1:8" ht="24">
      <c r="A11" s="145" t="s">
        <v>82</v>
      </c>
      <c r="B11" s="42">
        <v>759</v>
      </c>
      <c r="C11" s="13" t="s">
        <v>37</v>
      </c>
      <c r="D11" s="13" t="s">
        <v>38</v>
      </c>
      <c r="E11" s="13"/>
      <c r="F11" s="13"/>
      <c r="G11" s="13"/>
      <c r="H11" s="36">
        <f>H16+H12</f>
        <v>1106.3</v>
      </c>
    </row>
    <row r="12" spans="1:10" ht="48">
      <c r="A12" s="145" t="s">
        <v>85</v>
      </c>
      <c r="B12" s="42">
        <v>759</v>
      </c>
      <c r="C12" s="13" t="s">
        <v>37</v>
      </c>
      <c r="D12" s="13" t="s">
        <v>38</v>
      </c>
      <c r="E12" s="15" t="s">
        <v>336</v>
      </c>
      <c r="F12" s="13" t="s">
        <v>86</v>
      </c>
      <c r="G12" s="13"/>
      <c r="H12" s="36">
        <f>SUM(H13)</f>
        <v>130.2</v>
      </c>
      <c r="J12" s="16"/>
    </row>
    <row r="13" spans="1:8" ht="24">
      <c r="A13" s="145" t="s">
        <v>87</v>
      </c>
      <c r="B13" s="42">
        <v>759</v>
      </c>
      <c r="C13" s="13" t="s">
        <v>37</v>
      </c>
      <c r="D13" s="13" t="s">
        <v>38</v>
      </c>
      <c r="E13" s="15" t="s">
        <v>336</v>
      </c>
      <c r="F13" s="13" t="s">
        <v>88</v>
      </c>
      <c r="G13" s="13"/>
      <c r="H13" s="36">
        <f>H14+H15</f>
        <v>130.2</v>
      </c>
    </row>
    <row r="14" spans="1:8" ht="12">
      <c r="A14" s="145" t="s">
        <v>144</v>
      </c>
      <c r="B14" s="42">
        <v>759</v>
      </c>
      <c r="C14" s="13" t="s">
        <v>37</v>
      </c>
      <c r="D14" s="13" t="s">
        <v>38</v>
      </c>
      <c r="E14" s="15" t="s">
        <v>336</v>
      </c>
      <c r="F14" s="13" t="s">
        <v>2</v>
      </c>
      <c r="G14" s="13" t="s">
        <v>3</v>
      </c>
      <c r="H14" s="36">
        <v>100</v>
      </c>
    </row>
    <row r="15" spans="1:8" ht="36">
      <c r="A15" s="145" t="s">
        <v>145</v>
      </c>
      <c r="B15" s="42">
        <v>759</v>
      </c>
      <c r="C15" s="13" t="s">
        <v>37</v>
      </c>
      <c r="D15" s="13" t="s">
        <v>38</v>
      </c>
      <c r="E15" s="15" t="s">
        <v>336</v>
      </c>
      <c r="F15" s="13" t="s">
        <v>4</v>
      </c>
      <c r="G15" s="13" t="s">
        <v>5</v>
      </c>
      <c r="H15" s="36">
        <v>30.2</v>
      </c>
    </row>
    <row r="16" spans="1:8" ht="24">
      <c r="A16" s="145" t="s">
        <v>142</v>
      </c>
      <c r="B16" s="42">
        <v>759</v>
      </c>
      <c r="C16" s="13" t="s">
        <v>37</v>
      </c>
      <c r="D16" s="13" t="s">
        <v>38</v>
      </c>
      <c r="E16" s="15" t="s">
        <v>83</v>
      </c>
      <c r="F16" s="13"/>
      <c r="G16" s="13"/>
      <c r="H16" s="36">
        <f>H17</f>
        <v>976.1</v>
      </c>
    </row>
    <row r="17" spans="1:8" ht="24">
      <c r="A17" s="145" t="s">
        <v>143</v>
      </c>
      <c r="B17" s="42">
        <v>759</v>
      </c>
      <c r="C17" s="13" t="s">
        <v>37</v>
      </c>
      <c r="D17" s="13" t="s">
        <v>38</v>
      </c>
      <c r="E17" s="15" t="s">
        <v>84</v>
      </c>
      <c r="F17" s="13"/>
      <c r="G17" s="13"/>
      <c r="H17" s="36">
        <f>H18</f>
        <v>976.1</v>
      </c>
    </row>
    <row r="18" spans="1:8" ht="48">
      <c r="A18" s="145" t="s">
        <v>85</v>
      </c>
      <c r="B18" s="42">
        <v>759</v>
      </c>
      <c r="C18" s="13" t="s">
        <v>37</v>
      </c>
      <c r="D18" s="13" t="s">
        <v>38</v>
      </c>
      <c r="E18" s="15" t="s">
        <v>84</v>
      </c>
      <c r="F18" s="13" t="s">
        <v>86</v>
      </c>
      <c r="G18" s="13"/>
      <c r="H18" s="36">
        <f>SUM(H19)</f>
        <v>976.1</v>
      </c>
    </row>
    <row r="19" spans="1:8" ht="24">
      <c r="A19" s="145" t="s">
        <v>87</v>
      </c>
      <c r="B19" s="42">
        <v>759</v>
      </c>
      <c r="C19" s="13" t="s">
        <v>37</v>
      </c>
      <c r="D19" s="13" t="s">
        <v>38</v>
      </c>
      <c r="E19" s="15" t="s">
        <v>84</v>
      </c>
      <c r="F19" s="13" t="s">
        <v>88</v>
      </c>
      <c r="G19" s="13"/>
      <c r="H19" s="36">
        <f>H20+H21</f>
        <v>976.1</v>
      </c>
    </row>
    <row r="20" spans="1:8" ht="12">
      <c r="A20" s="145" t="s">
        <v>144</v>
      </c>
      <c r="B20" s="42">
        <v>759</v>
      </c>
      <c r="C20" s="13" t="s">
        <v>37</v>
      </c>
      <c r="D20" s="13" t="s">
        <v>38</v>
      </c>
      <c r="E20" s="15" t="s">
        <v>84</v>
      </c>
      <c r="F20" s="13" t="s">
        <v>2</v>
      </c>
      <c r="G20" s="13" t="s">
        <v>3</v>
      </c>
      <c r="H20" s="36">
        <v>749.7</v>
      </c>
    </row>
    <row r="21" spans="1:8" ht="36">
      <c r="A21" s="145" t="s">
        <v>145</v>
      </c>
      <c r="B21" s="42">
        <v>759</v>
      </c>
      <c r="C21" s="13" t="s">
        <v>37</v>
      </c>
      <c r="D21" s="13" t="s">
        <v>38</v>
      </c>
      <c r="E21" s="15" t="s">
        <v>84</v>
      </c>
      <c r="F21" s="13" t="s">
        <v>4</v>
      </c>
      <c r="G21" s="13" t="s">
        <v>5</v>
      </c>
      <c r="H21" s="36">
        <v>226.4</v>
      </c>
    </row>
    <row r="22" spans="1:8" ht="36">
      <c r="A22" s="145" t="s">
        <v>89</v>
      </c>
      <c r="B22" s="42">
        <v>759</v>
      </c>
      <c r="C22" s="13" t="s">
        <v>37</v>
      </c>
      <c r="D22" s="13" t="s">
        <v>39</v>
      </c>
      <c r="E22" s="13"/>
      <c r="F22" s="13"/>
      <c r="G22" s="13"/>
      <c r="H22" s="36">
        <f>H29+H33+H36+H23</f>
        <v>3275.3</v>
      </c>
    </row>
    <row r="23" spans="1:8" ht="48">
      <c r="A23" s="145" t="s">
        <v>85</v>
      </c>
      <c r="B23" s="42">
        <v>759</v>
      </c>
      <c r="C23" s="13" t="s">
        <v>37</v>
      </c>
      <c r="D23" s="13" t="s">
        <v>39</v>
      </c>
      <c r="E23" s="15" t="s">
        <v>336</v>
      </c>
      <c r="F23" s="13" t="s">
        <v>86</v>
      </c>
      <c r="G23" s="13"/>
      <c r="H23" s="36">
        <f>H24</f>
        <v>65.1</v>
      </c>
    </row>
    <row r="24" spans="1:8" ht="24">
      <c r="A24" s="145" t="s">
        <v>87</v>
      </c>
      <c r="B24" s="42">
        <v>759</v>
      </c>
      <c r="C24" s="13" t="s">
        <v>37</v>
      </c>
      <c r="D24" s="13" t="s">
        <v>39</v>
      </c>
      <c r="E24" s="15" t="s">
        <v>336</v>
      </c>
      <c r="F24" s="13" t="s">
        <v>88</v>
      </c>
      <c r="G24" s="13"/>
      <c r="H24" s="36">
        <f>H25+H26</f>
        <v>65.1</v>
      </c>
    </row>
    <row r="25" spans="1:8" ht="12">
      <c r="A25" s="145" t="s">
        <v>144</v>
      </c>
      <c r="B25" s="42">
        <v>759</v>
      </c>
      <c r="C25" s="13" t="s">
        <v>37</v>
      </c>
      <c r="D25" s="13" t="s">
        <v>39</v>
      </c>
      <c r="E25" s="15" t="s">
        <v>336</v>
      </c>
      <c r="F25" s="13" t="s">
        <v>2</v>
      </c>
      <c r="G25" s="13" t="s">
        <v>3</v>
      </c>
      <c r="H25" s="36">
        <v>50</v>
      </c>
    </row>
    <row r="26" spans="1:8" ht="36">
      <c r="A26" s="145" t="s">
        <v>145</v>
      </c>
      <c r="B26" s="42">
        <v>759</v>
      </c>
      <c r="C26" s="13" t="s">
        <v>37</v>
      </c>
      <c r="D26" s="13" t="s">
        <v>39</v>
      </c>
      <c r="E26" s="15" t="s">
        <v>336</v>
      </c>
      <c r="F26" s="13" t="s">
        <v>4</v>
      </c>
      <c r="G26" s="13" t="s">
        <v>5</v>
      </c>
      <c r="H26" s="36">
        <v>15.1</v>
      </c>
    </row>
    <row r="27" spans="1:8" ht="24">
      <c r="A27" s="145" t="s">
        <v>146</v>
      </c>
      <c r="B27" s="42">
        <v>759</v>
      </c>
      <c r="C27" s="13" t="s">
        <v>37</v>
      </c>
      <c r="D27" s="13" t="s">
        <v>39</v>
      </c>
      <c r="E27" s="15" t="s">
        <v>90</v>
      </c>
      <c r="F27" s="13"/>
      <c r="G27" s="13"/>
      <c r="H27" s="36">
        <f>H28</f>
        <v>3210.2000000000003</v>
      </c>
    </row>
    <row r="28" spans="1:8" ht="24">
      <c r="A28" s="145" t="s">
        <v>147</v>
      </c>
      <c r="B28" s="42">
        <v>759</v>
      </c>
      <c r="C28" s="13" t="s">
        <v>37</v>
      </c>
      <c r="D28" s="13" t="s">
        <v>39</v>
      </c>
      <c r="E28" s="15" t="s">
        <v>91</v>
      </c>
      <c r="F28" s="13"/>
      <c r="G28" s="13"/>
      <c r="H28" s="36">
        <f>SUM(H33+H36+H29)</f>
        <v>3210.2000000000003</v>
      </c>
    </row>
    <row r="29" spans="1:8" ht="48">
      <c r="A29" s="145" t="s">
        <v>85</v>
      </c>
      <c r="B29" s="42">
        <v>759</v>
      </c>
      <c r="C29" s="13" t="s">
        <v>37</v>
      </c>
      <c r="D29" s="13" t="s">
        <v>39</v>
      </c>
      <c r="E29" s="15" t="s">
        <v>91</v>
      </c>
      <c r="F29" s="13" t="s">
        <v>86</v>
      </c>
      <c r="G29" s="13"/>
      <c r="H29" s="36">
        <f>H30</f>
        <v>2920.2000000000003</v>
      </c>
    </row>
    <row r="30" spans="1:8" ht="24">
      <c r="A30" s="145" t="s">
        <v>87</v>
      </c>
      <c r="B30" s="42">
        <v>759</v>
      </c>
      <c r="C30" s="13" t="s">
        <v>37</v>
      </c>
      <c r="D30" s="13" t="s">
        <v>39</v>
      </c>
      <c r="E30" s="15" t="s">
        <v>91</v>
      </c>
      <c r="F30" s="13" t="s">
        <v>88</v>
      </c>
      <c r="G30" s="13"/>
      <c r="H30" s="36">
        <f>H31+H32</f>
        <v>2920.2000000000003</v>
      </c>
    </row>
    <row r="31" spans="1:8" ht="12">
      <c r="A31" s="145" t="s">
        <v>144</v>
      </c>
      <c r="B31" s="42">
        <v>759</v>
      </c>
      <c r="C31" s="13" t="s">
        <v>37</v>
      </c>
      <c r="D31" s="13" t="s">
        <v>39</v>
      </c>
      <c r="E31" s="15" t="s">
        <v>91</v>
      </c>
      <c r="F31" s="13" t="s">
        <v>2</v>
      </c>
      <c r="G31" s="13" t="s">
        <v>3</v>
      </c>
      <c r="H31" s="36">
        <v>2242.8</v>
      </c>
    </row>
    <row r="32" spans="1:8" ht="36">
      <c r="A32" s="145" t="s">
        <v>145</v>
      </c>
      <c r="B32" s="42">
        <v>759</v>
      </c>
      <c r="C32" s="13" t="s">
        <v>37</v>
      </c>
      <c r="D32" s="13" t="s">
        <v>39</v>
      </c>
      <c r="E32" s="15" t="s">
        <v>91</v>
      </c>
      <c r="F32" s="13" t="s">
        <v>4</v>
      </c>
      <c r="G32" s="13" t="s">
        <v>5</v>
      </c>
      <c r="H32" s="36">
        <v>677.4</v>
      </c>
    </row>
    <row r="33" spans="1:8" ht="24">
      <c r="A33" s="145" t="s">
        <v>92</v>
      </c>
      <c r="B33" s="42">
        <v>759</v>
      </c>
      <c r="C33" s="13" t="s">
        <v>37</v>
      </c>
      <c r="D33" s="13" t="s">
        <v>39</v>
      </c>
      <c r="E33" s="15" t="s">
        <v>91</v>
      </c>
      <c r="F33" s="13" t="s">
        <v>93</v>
      </c>
      <c r="G33" s="13"/>
      <c r="H33" s="36">
        <f>SUM(H34)</f>
        <v>277.5</v>
      </c>
    </row>
    <row r="34" spans="1:8" ht="24">
      <c r="A34" s="145" t="s">
        <v>94</v>
      </c>
      <c r="B34" s="42">
        <v>759</v>
      </c>
      <c r="C34" s="13" t="s">
        <v>37</v>
      </c>
      <c r="D34" s="13" t="s">
        <v>39</v>
      </c>
      <c r="E34" s="15" t="s">
        <v>91</v>
      </c>
      <c r="F34" s="13" t="s">
        <v>95</v>
      </c>
      <c r="G34" s="13"/>
      <c r="H34" s="36">
        <f>H35</f>
        <v>277.5</v>
      </c>
    </row>
    <row r="35" spans="1:8" ht="12">
      <c r="A35" s="145" t="s">
        <v>148</v>
      </c>
      <c r="B35" s="42">
        <v>759</v>
      </c>
      <c r="C35" s="13" t="s">
        <v>37</v>
      </c>
      <c r="D35" s="13" t="s">
        <v>39</v>
      </c>
      <c r="E35" s="15" t="s">
        <v>91</v>
      </c>
      <c r="F35" s="13" t="s">
        <v>6</v>
      </c>
      <c r="G35" s="13"/>
      <c r="H35" s="36">
        <v>277.5</v>
      </c>
    </row>
    <row r="36" spans="1:8" ht="12">
      <c r="A36" s="145" t="s">
        <v>97</v>
      </c>
      <c r="B36" s="42">
        <v>759</v>
      </c>
      <c r="C36" s="13" t="s">
        <v>37</v>
      </c>
      <c r="D36" s="13" t="s">
        <v>39</v>
      </c>
      <c r="E36" s="15" t="s">
        <v>91</v>
      </c>
      <c r="F36" s="13" t="s">
        <v>53</v>
      </c>
      <c r="G36" s="13"/>
      <c r="H36" s="36">
        <f>H37</f>
        <v>12.499999999999998</v>
      </c>
    </row>
    <row r="37" spans="1:8" ht="12">
      <c r="A37" s="145" t="s">
        <v>149</v>
      </c>
      <c r="B37" s="42">
        <v>759</v>
      </c>
      <c r="C37" s="13" t="s">
        <v>37</v>
      </c>
      <c r="D37" s="13" t="s">
        <v>39</v>
      </c>
      <c r="E37" s="15" t="s">
        <v>91</v>
      </c>
      <c r="F37" s="13" t="s">
        <v>62</v>
      </c>
      <c r="G37" s="13"/>
      <c r="H37" s="36">
        <f>H38+H39+H40</f>
        <v>12.499999999999998</v>
      </c>
    </row>
    <row r="38" spans="1:8" ht="12">
      <c r="A38" s="145" t="s">
        <v>61</v>
      </c>
      <c r="B38" s="42">
        <v>759</v>
      </c>
      <c r="C38" s="13" t="s">
        <v>37</v>
      </c>
      <c r="D38" s="13" t="s">
        <v>39</v>
      </c>
      <c r="E38" s="15" t="s">
        <v>91</v>
      </c>
      <c r="F38" s="13" t="s">
        <v>10</v>
      </c>
      <c r="G38" s="13"/>
      <c r="H38" s="36">
        <v>2.3</v>
      </c>
    </row>
    <row r="39" spans="1:8" ht="12">
      <c r="A39" s="145" t="s">
        <v>150</v>
      </c>
      <c r="B39" s="42">
        <v>759</v>
      </c>
      <c r="C39" s="13" t="s">
        <v>37</v>
      </c>
      <c r="D39" s="13" t="s">
        <v>39</v>
      </c>
      <c r="E39" s="15" t="s">
        <v>91</v>
      </c>
      <c r="F39" s="13" t="s">
        <v>11</v>
      </c>
      <c r="G39" s="13"/>
      <c r="H39" s="36">
        <v>10.1</v>
      </c>
    </row>
    <row r="40" spans="1:8" ht="12">
      <c r="A40" s="145" t="s">
        <v>151</v>
      </c>
      <c r="B40" s="42">
        <v>759</v>
      </c>
      <c r="C40" s="13" t="s">
        <v>37</v>
      </c>
      <c r="D40" s="13" t="s">
        <v>39</v>
      </c>
      <c r="E40" s="15" t="s">
        <v>91</v>
      </c>
      <c r="F40" s="13" t="s">
        <v>13</v>
      </c>
      <c r="G40" s="13"/>
      <c r="H40" s="36">
        <v>0.1</v>
      </c>
    </row>
    <row r="41" spans="1:8" ht="12">
      <c r="A41" s="145" t="s">
        <v>98</v>
      </c>
      <c r="B41" s="42">
        <v>759</v>
      </c>
      <c r="C41" s="13" t="s">
        <v>37</v>
      </c>
      <c r="D41" s="13" t="s">
        <v>40</v>
      </c>
      <c r="E41" s="13"/>
      <c r="F41" s="13"/>
      <c r="G41" s="13"/>
      <c r="H41" s="36">
        <f>H42</f>
        <v>0</v>
      </c>
    </row>
    <row r="42" spans="1:8" ht="12">
      <c r="A42" s="145" t="s">
        <v>99</v>
      </c>
      <c r="B42" s="42">
        <v>759</v>
      </c>
      <c r="C42" s="13" t="s">
        <v>37</v>
      </c>
      <c r="D42" s="13" t="s">
        <v>40</v>
      </c>
      <c r="E42" s="13" t="s">
        <v>100</v>
      </c>
      <c r="F42" s="13"/>
      <c r="G42" s="13"/>
      <c r="H42" s="36">
        <f>H43</f>
        <v>0</v>
      </c>
    </row>
    <row r="43" spans="1:8" ht="24">
      <c r="A43" s="145" t="s">
        <v>101</v>
      </c>
      <c r="B43" s="42">
        <v>759</v>
      </c>
      <c r="C43" s="13" t="s">
        <v>37</v>
      </c>
      <c r="D43" s="13" t="s">
        <v>40</v>
      </c>
      <c r="E43" s="13" t="s">
        <v>15</v>
      </c>
      <c r="F43" s="13"/>
      <c r="G43" s="13"/>
      <c r="H43" s="36">
        <f>H44</f>
        <v>0</v>
      </c>
    </row>
    <row r="44" spans="1:8" ht="12">
      <c r="A44" s="145" t="s">
        <v>97</v>
      </c>
      <c r="B44" s="42">
        <v>759</v>
      </c>
      <c r="C44" s="13" t="s">
        <v>37</v>
      </c>
      <c r="D44" s="13" t="s">
        <v>40</v>
      </c>
      <c r="E44" s="13" t="s">
        <v>15</v>
      </c>
      <c r="F44" s="13" t="s">
        <v>53</v>
      </c>
      <c r="G44" s="13"/>
      <c r="H44" s="36">
        <f>H45</f>
        <v>0</v>
      </c>
    </row>
    <row r="45" spans="1:8" ht="12">
      <c r="A45" s="145" t="s">
        <v>64</v>
      </c>
      <c r="B45" s="42">
        <v>759</v>
      </c>
      <c r="C45" s="13" t="s">
        <v>37</v>
      </c>
      <c r="D45" s="13" t="s">
        <v>40</v>
      </c>
      <c r="E45" s="13" t="s">
        <v>15</v>
      </c>
      <c r="F45" s="13" t="s">
        <v>14</v>
      </c>
      <c r="G45" s="13"/>
      <c r="H45" s="36">
        <v>0</v>
      </c>
    </row>
    <row r="46" spans="1:8" ht="12">
      <c r="A46" s="146" t="s">
        <v>102</v>
      </c>
      <c r="B46" s="42">
        <v>759</v>
      </c>
      <c r="C46" s="13" t="s">
        <v>37</v>
      </c>
      <c r="D46" s="13" t="s">
        <v>41</v>
      </c>
      <c r="E46" s="13"/>
      <c r="F46" s="13"/>
      <c r="G46" s="14"/>
      <c r="H46" s="36">
        <f>SUM(H47)</f>
        <v>10</v>
      </c>
    </row>
    <row r="47" spans="1:8" ht="24">
      <c r="A47" s="146" t="s">
        <v>103</v>
      </c>
      <c r="B47" s="42">
        <v>759</v>
      </c>
      <c r="C47" s="13" t="s">
        <v>37</v>
      </c>
      <c r="D47" s="13" t="s">
        <v>41</v>
      </c>
      <c r="E47" s="13" t="s">
        <v>16</v>
      </c>
      <c r="F47" s="13"/>
      <c r="G47" s="14"/>
      <c r="H47" s="36">
        <f>SUM(H48)</f>
        <v>10</v>
      </c>
    </row>
    <row r="48" spans="1:9" ht="12">
      <c r="A48" s="146" t="s">
        <v>104</v>
      </c>
      <c r="B48" s="42">
        <v>759</v>
      </c>
      <c r="C48" s="13" t="s">
        <v>37</v>
      </c>
      <c r="D48" s="13" t="s">
        <v>41</v>
      </c>
      <c r="E48" s="13" t="s">
        <v>16</v>
      </c>
      <c r="F48" s="13"/>
      <c r="G48" s="14"/>
      <c r="H48" s="36">
        <f>SUM(H49)</f>
        <v>10</v>
      </c>
      <c r="I48" s="80"/>
    </row>
    <row r="49" spans="1:8" ht="12">
      <c r="A49" s="146" t="s">
        <v>97</v>
      </c>
      <c r="B49" s="42">
        <v>759</v>
      </c>
      <c r="C49" s="13" t="s">
        <v>37</v>
      </c>
      <c r="D49" s="13" t="s">
        <v>41</v>
      </c>
      <c r="E49" s="13" t="s">
        <v>16</v>
      </c>
      <c r="F49" s="13" t="s">
        <v>53</v>
      </c>
      <c r="G49" s="14"/>
      <c r="H49" s="36">
        <f>SUM(H50)</f>
        <v>10</v>
      </c>
    </row>
    <row r="50" spans="1:8" ht="12">
      <c r="A50" s="146" t="s">
        <v>66</v>
      </c>
      <c r="B50" s="42">
        <v>759</v>
      </c>
      <c r="C50" s="13" t="s">
        <v>37</v>
      </c>
      <c r="D50" s="13" t="s">
        <v>41</v>
      </c>
      <c r="E50" s="13" t="s">
        <v>16</v>
      </c>
      <c r="F50" s="13" t="s">
        <v>17</v>
      </c>
      <c r="G50" s="14"/>
      <c r="H50" s="36">
        <v>10</v>
      </c>
    </row>
    <row r="51" spans="1:8" ht="12">
      <c r="A51" s="145" t="s">
        <v>67</v>
      </c>
      <c r="B51" s="42">
        <v>759</v>
      </c>
      <c r="C51" s="13" t="s">
        <v>37</v>
      </c>
      <c r="D51" s="13" t="s">
        <v>42</v>
      </c>
      <c r="E51" s="13"/>
      <c r="F51" s="13"/>
      <c r="G51" s="13"/>
      <c r="H51" s="36">
        <f>H52+H68+H72+H64+H66</f>
        <v>752.6</v>
      </c>
    </row>
    <row r="52" spans="1:8" ht="24">
      <c r="A52" s="145" t="s">
        <v>152</v>
      </c>
      <c r="B52" s="42">
        <v>759</v>
      </c>
      <c r="C52" s="13" t="s">
        <v>37</v>
      </c>
      <c r="D52" s="13" t="s">
        <v>42</v>
      </c>
      <c r="E52" s="19">
        <v>6180000000</v>
      </c>
      <c r="F52" s="13"/>
      <c r="G52" s="13"/>
      <c r="H52" s="36">
        <f>H53</f>
        <v>663.8</v>
      </c>
    </row>
    <row r="53" spans="1:8" ht="12">
      <c r="A53" s="145" t="s">
        <v>105</v>
      </c>
      <c r="B53" s="42">
        <v>759</v>
      </c>
      <c r="C53" s="13" t="s">
        <v>37</v>
      </c>
      <c r="D53" s="13" t="s">
        <v>42</v>
      </c>
      <c r="E53" s="19">
        <v>6180090000</v>
      </c>
      <c r="F53" s="13"/>
      <c r="G53" s="13"/>
      <c r="H53" s="36">
        <f>H56+H57+H61</f>
        <v>663.8</v>
      </c>
    </row>
    <row r="54" spans="1:8" ht="24">
      <c r="A54" s="145" t="s">
        <v>92</v>
      </c>
      <c r="B54" s="42">
        <v>759</v>
      </c>
      <c r="C54" s="13" t="s">
        <v>37</v>
      </c>
      <c r="D54" s="13" t="s">
        <v>42</v>
      </c>
      <c r="E54" s="19">
        <v>6180090010</v>
      </c>
      <c r="F54" s="13" t="s">
        <v>93</v>
      </c>
      <c r="G54" s="13"/>
      <c r="H54" s="36">
        <f>SUM(H55)</f>
        <v>641.8</v>
      </c>
    </row>
    <row r="55" spans="1:8" ht="24">
      <c r="A55" s="145" t="s">
        <v>94</v>
      </c>
      <c r="B55" s="42">
        <v>759</v>
      </c>
      <c r="C55" s="13" t="s">
        <v>37</v>
      </c>
      <c r="D55" s="13" t="s">
        <v>42</v>
      </c>
      <c r="E55" s="19">
        <v>6180090010</v>
      </c>
      <c r="F55" s="13" t="s">
        <v>95</v>
      </c>
      <c r="G55" s="13"/>
      <c r="H55" s="36">
        <f>SUM(H56)</f>
        <v>641.8</v>
      </c>
    </row>
    <row r="56" spans="1:8" ht="12">
      <c r="A56" s="145" t="s">
        <v>148</v>
      </c>
      <c r="B56" s="42">
        <v>759</v>
      </c>
      <c r="C56" s="13" t="s">
        <v>37</v>
      </c>
      <c r="D56" s="13" t="s">
        <v>42</v>
      </c>
      <c r="E56" s="19">
        <v>6180090010</v>
      </c>
      <c r="F56" s="13" t="s">
        <v>6</v>
      </c>
      <c r="G56" s="13"/>
      <c r="H56" s="36">
        <v>641.8</v>
      </c>
    </row>
    <row r="57" spans="1:8" ht="12">
      <c r="A57" s="145" t="s">
        <v>97</v>
      </c>
      <c r="B57" s="42">
        <v>759</v>
      </c>
      <c r="C57" s="13" t="s">
        <v>37</v>
      </c>
      <c r="D57" s="13" t="s">
        <v>42</v>
      </c>
      <c r="E57" s="19">
        <v>6180090010</v>
      </c>
      <c r="F57" s="13" t="s">
        <v>53</v>
      </c>
      <c r="G57" s="13"/>
      <c r="H57" s="36">
        <f>SUM(H58)</f>
        <v>2</v>
      </c>
    </row>
    <row r="58" spans="1:8" ht="12">
      <c r="A58" s="145" t="s">
        <v>149</v>
      </c>
      <c r="B58" s="42">
        <v>759</v>
      </c>
      <c r="C58" s="13" t="s">
        <v>37</v>
      </c>
      <c r="D58" s="13" t="s">
        <v>42</v>
      </c>
      <c r="E58" s="19">
        <v>6180090010</v>
      </c>
      <c r="F58" s="13" t="s">
        <v>62</v>
      </c>
      <c r="G58" s="13"/>
      <c r="H58" s="36">
        <f>H59+H60</f>
        <v>2</v>
      </c>
    </row>
    <row r="59" spans="1:8" ht="12">
      <c r="A59" s="145" t="s">
        <v>61</v>
      </c>
      <c r="B59" s="42">
        <v>759</v>
      </c>
      <c r="C59" s="13" t="s">
        <v>37</v>
      </c>
      <c r="D59" s="13" t="s">
        <v>42</v>
      </c>
      <c r="E59" s="19">
        <v>6180090010</v>
      </c>
      <c r="F59" s="13" t="s">
        <v>10</v>
      </c>
      <c r="G59" s="13"/>
      <c r="H59" s="36">
        <v>1</v>
      </c>
    </row>
    <row r="60" spans="1:8" ht="12">
      <c r="A60" s="145" t="s">
        <v>151</v>
      </c>
      <c r="B60" s="42">
        <v>759</v>
      </c>
      <c r="C60" s="13" t="s">
        <v>37</v>
      </c>
      <c r="D60" s="13" t="s">
        <v>42</v>
      </c>
      <c r="E60" s="19">
        <v>6180090010</v>
      </c>
      <c r="F60" s="13" t="s">
        <v>13</v>
      </c>
      <c r="G60" s="13"/>
      <c r="H60" s="36">
        <v>1</v>
      </c>
    </row>
    <row r="61" spans="1:8" ht="24">
      <c r="A61" s="145" t="s">
        <v>92</v>
      </c>
      <c r="B61" s="42">
        <v>759</v>
      </c>
      <c r="C61" s="13" t="s">
        <v>37</v>
      </c>
      <c r="D61" s="13" t="s">
        <v>42</v>
      </c>
      <c r="E61" s="19">
        <v>6180090030</v>
      </c>
      <c r="F61" s="13" t="s">
        <v>93</v>
      </c>
      <c r="G61" s="13"/>
      <c r="H61" s="36">
        <f>SUM(H62)</f>
        <v>20</v>
      </c>
    </row>
    <row r="62" spans="1:8" ht="24">
      <c r="A62" s="145" t="s">
        <v>94</v>
      </c>
      <c r="B62" s="42">
        <v>759</v>
      </c>
      <c r="C62" s="13" t="s">
        <v>37</v>
      </c>
      <c r="D62" s="13" t="s">
        <v>42</v>
      </c>
      <c r="E62" s="19">
        <v>6180090030</v>
      </c>
      <c r="F62" s="13" t="s">
        <v>95</v>
      </c>
      <c r="G62" s="13" t="s">
        <v>96</v>
      </c>
      <c r="H62" s="36">
        <f>H63</f>
        <v>20</v>
      </c>
    </row>
    <row r="63" spans="1:8" ht="12">
      <c r="A63" s="145" t="s">
        <v>153</v>
      </c>
      <c r="B63" s="42">
        <v>759</v>
      </c>
      <c r="C63" s="13" t="s">
        <v>37</v>
      </c>
      <c r="D63" s="13" t="s">
        <v>42</v>
      </c>
      <c r="E63" s="19">
        <v>6180090030</v>
      </c>
      <c r="F63" s="13" t="s">
        <v>6</v>
      </c>
      <c r="G63" s="13" t="s">
        <v>96</v>
      </c>
      <c r="H63" s="36">
        <v>20</v>
      </c>
    </row>
    <row r="64" spans="1:8" ht="12">
      <c r="A64" s="145" t="s">
        <v>124</v>
      </c>
      <c r="B64" s="42">
        <v>759</v>
      </c>
      <c r="C64" s="13" t="s">
        <v>37</v>
      </c>
      <c r="D64" s="13" t="s">
        <v>42</v>
      </c>
      <c r="E64" s="19">
        <v>6180000401</v>
      </c>
      <c r="F64" s="13" t="s">
        <v>54</v>
      </c>
      <c r="G64" s="13"/>
      <c r="H64" s="36">
        <f>H65</f>
        <v>40.1</v>
      </c>
    </row>
    <row r="65" spans="1:8" ht="12">
      <c r="A65" s="145" t="s">
        <v>125</v>
      </c>
      <c r="B65" s="42">
        <v>759</v>
      </c>
      <c r="C65" s="13" t="s">
        <v>37</v>
      </c>
      <c r="D65" s="13" t="s">
        <v>42</v>
      </c>
      <c r="E65" s="19">
        <v>6180000401</v>
      </c>
      <c r="F65" s="13" t="s">
        <v>12</v>
      </c>
      <c r="G65" s="13"/>
      <c r="H65" s="36">
        <v>40.1</v>
      </c>
    </row>
    <row r="66" spans="1:8" ht="12">
      <c r="A66" s="145" t="s">
        <v>124</v>
      </c>
      <c r="B66" s="42">
        <v>759</v>
      </c>
      <c r="C66" s="13" t="s">
        <v>37</v>
      </c>
      <c r="D66" s="13" t="s">
        <v>42</v>
      </c>
      <c r="E66" s="19">
        <v>6180000402</v>
      </c>
      <c r="F66" s="13" t="s">
        <v>54</v>
      </c>
      <c r="G66" s="13"/>
      <c r="H66" s="36">
        <f>H67</f>
        <v>9.7</v>
      </c>
    </row>
    <row r="67" spans="1:8" ht="12">
      <c r="A67" s="145" t="s">
        <v>125</v>
      </c>
      <c r="B67" s="42">
        <v>759</v>
      </c>
      <c r="C67" s="13" t="s">
        <v>37</v>
      </c>
      <c r="D67" s="13" t="s">
        <v>42</v>
      </c>
      <c r="E67" s="19">
        <v>6180000402</v>
      </c>
      <c r="F67" s="13" t="s">
        <v>12</v>
      </c>
      <c r="G67" s="13"/>
      <c r="H67" s="36">
        <v>9.7</v>
      </c>
    </row>
    <row r="68" spans="1:8" ht="24">
      <c r="A68" s="145" t="s">
        <v>71</v>
      </c>
      <c r="B68" s="42">
        <v>759</v>
      </c>
      <c r="C68" s="13" t="s">
        <v>37</v>
      </c>
      <c r="D68" s="13" t="s">
        <v>42</v>
      </c>
      <c r="E68" s="13" t="s">
        <v>18</v>
      </c>
      <c r="F68" s="13"/>
      <c r="G68" s="13"/>
      <c r="H68" s="36">
        <f>H71</f>
        <v>33</v>
      </c>
    </row>
    <row r="69" spans="1:8" ht="24">
      <c r="A69" s="145" t="s">
        <v>92</v>
      </c>
      <c r="B69" s="42">
        <v>759</v>
      </c>
      <c r="C69" s="13" t="s">
        <v>37</v>
      </c>
      <c r="D69" s="13" t="s">
        <v>42</v>
      </c>
      <c r="E69" s="13" t="s">
        <v>18</v>
      </c>
      <c r="F69" s="13" t="s">
        <v>93</v>
      </c>
      <c r="G69" s="13"/>
      <c r="H69" s="36">
        <f>SUM(H71)</f>
        <v>33</v>
      </c>
    </row>
    <row r="70" spans="1:8" ht="24">
      <c r="A70" s="145" t="s">
        <v>94</v>
      </c>
      <c r="B70" s="42">
        <v>759</v>
      </c>
      <c r="C70" s="13" t="s">
        <v>37</v>
      </c>
      <c r="D70" s="13" t="s">
        <v>42</v>
      </c>
      <c r="E70" s="13" t="s">
        <v>18</v>
      </c>
      <c r="F70" s="13" t="s">
        <v>95</v>
      </c>
      <c r="G70" s="13"/>
      <c r="H70" s="36">
        <f>SUM(H71)</f>
        <v>33</v>
      </c>
    </row>
    <row r="71" spans="1:8" ht="12">
      <c r="A71" s="145" t="s">
        <v>148</v>
      </c>
      <c r="B71" s="42">
        <v>759</v>
      </c>
      <c r="C71" s="13" t="s">
        <v>37</v>
      </c>
      <c r="D71" s="13" t="s">
        <v>42</v>
      </c>
      <c r="E71" s="13" t="s">
        <v>18</v>
      </c>
      <c r="F71" s="13" t="s">
        <v>6</v>
      </c>
      <c r="G71" s="13"/>
      <c r="H71" s="36">
        <v>33</v>
      </c>
    </row>
    <row r="72" spans="1:8" ht="12">
      <c r="A72" s="145" t="s">
        <v>154</v>
      </c>
      <c r="B72" s="42">
        <v>759</v>
      </c>
      <c r="C72" s="13" t="s">
        <v>37</v>
      </c>
      <c r="D72" s="13" t="s">
        <v>42</v>
      </c>
      <c r="E72" s="13" t="s">
        <v>106</v>
      </c>
      <c r="F72" s="13"/>
      <c r="G72" s="13"/>
      <c r="H72" s="36">
        <f>H73+H77+H81+H85+H89+H93</f>
        <v>6</v>
      </c>
    </row>
    <row r="73" spans="1:8" ht="36">
      <c r="A73" s="147" t="s">
        <v>191</v>
      </c>
      <c r="B73" s="42">
        <v>759</v>
      </c>
      <c r="C73" s="13" t="s">
        <v>37</v>
      </c>
      <c r="D73" s="13" t="s">
        <v>42</v>
      </c>
      <c r="E73" s="13" t="s">
        <v>184</v>
      </c>
      <c r="F73" s="13"/>
      <c r="G73" s="13"/>
      <c r="H73" s="36">
        <f>H74</f>
        <v>0</v>
      </c>
    </row>
    <row r="74" spans="1:8" ht="24">
      <c r="A74" s="145" t="s">
        <v>92</v>
      </c>
      <c r="B74" s="42">
        <v>759</v>
      </c>
      <c r="C74" s="13" t="s">
        <v>37</v>
      </c>
      <c r="D74" s="13" t="s">
        <v>42</v>
      </c>
      <c r="E74" s="13" t="s">
        <v>184</v>
      </c>
      <c r="F74" s="13" t="s">
        <v>93</v>
      </c>
      <c r="G74" s="13"/>
      <c r="H74" s="36">
        <f>H75</f>
        <v>0</v>
      </c>
    </row>
    <row r="75" spans="1:8" ht="24">
      <c r="A75" s="145" t="s">
        <v>94</v>
      </c>
      <c r="B75" s="42">
        <v>759</v>
      </c>
      <c r="C75" s="13" t="s">
        <v>37</v>
      </c>
      <c r="D75" s="13" t="s">
        <v>42</v>
      </c>
      <c r="E75" s="13" t="s">
        <v>184</v>
      </c>
      <c r="F75" s="13" t="s">
        <v>95</v>
      </c>
      <c r="G75" s="13" t="s">
        <v>9</v>
      </c>
      <c r="H75" s="36">
        <f>H76</f>
        <v>0</v>
      </c>
    </row>
    <row r="76" spans="1:8" ht="12">
      <c r="A76" s="145" t="s">
        <v>148</v>
      </c>
      <c r="B76" s="42">
        <v>759</v>
      </c>
      <c r="C76" s="13" t="s">
        <v>37</v>
      </c>
      <c r="D76" s="13" t="s">
        <v>42</v>
      </c>
      <c r="E76" s="13" t="s">
        <v>184</v>
      </c>
      <c r="F76" s="13" t="s">
        <v>6</v>
      </c>
      <c r="G76" s="13" t="s">
        <v>9</v>
      </c>
      <c r="H76" s="36">
        <v>0</v>
      </c>
    </row>
    <row r="77" spans="1:8" ht="36">
      <c r="A77" s="147" t="s">
        <v>176</v>
      </c>
      <c r="B77" s="42">
        <v>759</v>
      </c>
      <c r="C77" s="13" t="s">
        <v>37</v>
      </c>
      <c r="D77" s="13" t="s">
        <v>42</v>
      </c>
      <c r="E77" s="13" t="s">
        <v>185</v>
      </c>
      <c r="F77" s="13"/>
      <c r="G77" s="13"/>
      <c r="H77" s="36">
        <f>H78</f>
        <v>2</v>
      </c>
    </row>
    <row r="78" spans="1:8" ht="24">
      <c r="A78" s="145" t="s">
        <v>92</v>
      </c>
      <c r="B78" s="42">
        <v>759</v>
      </c>
      <c r="C78" s="13" t="s">
        <v>37</v>
      </c>
      <c r="D78" s="13" t="s">
        <v>42</v>
      </c>
      <c r="E78" s="13" t="s">
        <v>185</v>
      </c>
      <c r="F78" s="13" t="s">
        <v>93</v>
      </c>
      <c r="G78" s="13"/>
      <c r="H78" s="36">
        <f>H79</f>
        <v>2</v>
      </c>
    </row>
    <row r="79" spans="1:8" ht="24">
      <c r="A79" s="145" t="s">
        <v>94</v>
      </c>
      <c r="B79" s="42">
        <v>759</v>
      </c>
      <c r="C79" s="13" t="s">
        <v>37</v>
      </c>
      <c r="D79" s="13" t="s">
        <v>42</v>
      </c>
      <c r="E79" s="13" t="s">
        <v>185</v>
      </c>
      <c r="F79" s="13" t="s">
        <v>95</v>
      </c>
      <c r="G79" s="13" t="s">
        <v>9</v>
      </c>
      <c r="H79" s="36">
        <f>H80</f>
        <v>2</v>
      </c>
    </row>
    <row r="80" spans="1:8" ht="12">
      <c r="A80" s="145" t="s">
        <v>148</v>
      </c>
      <c r="B80" s="42">
        <v>759</v>
      </c>
      <c r="C80" s="13" t="s">
        <v>37</v>
      </c>
      <c r="D80" s="13" t="s">
        <v>42</v>
      </c>
      <c r="E80" s="13" t="s">
        <v>185</v>
      </c>
      <c r="F80" s="13" t="s">
        <v>6</v>
      </c>
      <c r="G80" s="13" t="s">
        <v>9</v>
      </c>
      <c r="H80" s="36">
        <v>2</v>
      </c>
    </row>
    <row r="81" spans="1:8" ht="24">
      <c r="A81" s="147" t="s">
        <v>177</v>
      </c>
      <c r="B81" s="42">
        <v>759</v>
      </c>
      <c r="C81" s="13" t="s">
        <v>37</v>
      </c>
      <c r="D81" s="13" t="s">
        <v>42</v>
      </c>
      <c r="E81" s="13" t="s">
        <v>189</v>
      </c>
      <c r="F81" s="13"/>
      <c r="G81" s="13"/>
      <c r="H81" s="36">
        <f>H82</f>
        <v>0</v>
      </c>
    </row>
    <row r="82" spans="1:8" ht="24">
      <c r="A82" s="145" t="s">
        <v>92</v>
      </c>
      <c r="B82" s="42">
        <v>759</v>
      </c>
      <c r="C82" s="13" t="s">
        <v>37</v>
      </c>
      <c r="D82" s="13" t="s">
        <v>42</v>
      </c>
      <c r="E82" s="13" t="s">
        <v>189</v>
      </c>
      <c r="F82" s="13" t="s">
        <v>93</v>
      </c>
      <c r="G82" s="13"/>
      <c r="H82" s="36">
        <f>H83</f>
        <v>0</v>
      </c>
    </row>
    <row r="83" spans="1:8" ht="24">
      <c r="A83" s="145" t="s">
        <v>94</v>
      </c>
      <c r="B83" s="42">
        <v>759</v>
      </c>
      <c r="C83" s="13" t="s">
        <v>37</v>
      </c>
      <c r="D83" s="13" t="s">
        <v>42</v>
      </c>
      <c r="E83" s="13" t="s">
        <v>189</v>
      </c>
      <c r="F83" s="13" t="s">
        <v>95</v>
      </c>
      <c r="G83" s="13" t="s">
        <v>9</v>
      </c>
      <c r="H83" s="36">
        <f>H84</f>
        <v>0</v>
      </c>
    </row>
    <row r="84" spans="1:8" ht="12">
      <c r="A84" s="145" t="s">
        <v>148</v>
      </c>
      <c r="B84" s="42">
        <v>759</v>
      </c>
      <c r="C84" s="13" t="s">
        <v>37</v>
      </c>
      <c r="D84" s="13" t="s">
        <v>42</v>
      </c>
      <c r="E84" s="13" t="s">
        <v>189</v>
      </c>
      <c r="F84" s="13" t="s">
        <v>6</v>
      </c>
      <c r="G84" s="13" t="s">
        <v>9</v>
      </c>
      <c r="H84" s="36">
        <v>0</v>
      </c>
    </row>
    <row r="85" spans="1:8" ht="36">
      <c r="A85" s="147" t="s">
        <v>186</v>
      </c>
      <c r="B85" s="42">
        <v>759</v>
      </c>
      <c r="C85" s="13" t="s">
        <v>37</v>
      </c>
      <c r="D85" s="13" t="s">
        <v>42</v>
      </c>
      <c r="E85" s="13" t="s">
        <v>123</v>
      </c>
      <c r="F85" s="13"/>
      <c r="G85" s="13"/>
      <c r="H85" s="36">
        <f>H86</f>
        <v>2</v>
      </c>
    </row>
    <row r="86" spans="1:8" ht="24">
      <c r="A86" s="145" t="s">
        <v>92</v>
      </c>
      <c r="B86" s="42">
        <v>759</v>
      </c>
      <c r="C86" s="13" t="s">
        <v>37</v>
      </c>
      <c r="D86" s="13" t="s">
        <v>42</v>
      </c>
      <c r="E86" s="13" t="s">
        <v>123</v>
      </c>
      <c r="F86" s="13" t="s">
        <v>93</v>
      </c>
      <c r="G86" s="13"/>
      <c r="H86" s="36">
        <f>H87</f>
        <v>2</v>
      </c>
    </row>
    <row r="87" spans="1:8" ht="24">
      <c r="A87" s="145" t="s">
        <v>94</v>
      </c>
      <c r="B87" s="42">
        <v>759</v>
      </c>
      <c r="C87" s="13" t="s">
        <v>37</v>
      </c>
      <c r="D87" s="13" t="s">
        <v>42</v>
      </c>
      <c r="E87" s="13" t="s">
        <v>123</v>
      </c>
      <c r="F87" s="13" t="s">
        <v>95</v>
      </c>
      <c r="G87" s="13" t="s">
        <v>9</v>
      </c>
      <c r="H87" s="36">
        <f>H88</f>
        <v>2</v>
      </c>
    </row>
    <row r="88" spans="1:8" ht="12">
      <c r="A88" s="145" t="s">
        <v>148</v>
      </c>
      <c r="B88" s="42">
        <v>759</v>
      </c>
      <c r="C88" s="13" t="s">
        <v>37</v>
      </c>
      <c r="D88" s="13" t="s">
        <v>42</v>
      </c>
      <c r="E88" s="13" t="s">
        <v>123</v>
      </c>
      <c r="F88" s="13" t="s">
        <v>6</v>
      </c>
      <c r="G88" s="13" t="s">
        <v>9</v>
      </c>
      <c r="H88" s="36">
        <v>2</v>
      </c>
    </row>
    <row r="89" spans="1:8" s="33" customFormat="1" ht="48.75">
      <c r="A89" s="147" t="s">
        <v>196</v>
      </c>
      <c r="B89" s="42">
        <v>759</v>
      </c>
      <c r="C89" s="13" t="s">
        <v>37</v>
      </c>
      <c r="D89" s="13" t="s">
        <v>42</v>
      </c>
      <c r="E89" s="13" t="s">
        <v>128</v>
      </c>
      <c r="F89" s="13"/>
      <c r="G89" s="13"/>
      <c r="H89" s="36">
        <f>H90</f>
        <v>2</v>
      </c>
    </row>
    <row r="90" spans="1:8" ht="24">
      <c r="A90" s="145" t="s">
        <v>92</v>
      </c>
      <c r="B90" s="42">
        <v>759</v>
      </c>
      <c r="C90" s="13" t="s">
        <v>37</v>
      </c>
      <c r="D90" s="13" t="s">
        <v>42</v>
      </c>
      <c r="E90" s="13" t="s">
        <v>128</v>
      </c>
      <c r="F90" s="13" t="s">
        <v>93</v>
      </c>
      <c r="G90" s="13"/>
      <c r="H90" s="36">
        <f>H91</f>
        <v>2</v>
      </c>
    </row>
    <row r="91" spans="1:8" ht="24">
      <c r="A91" s="145" t="s">
        <v>94</v>
      </c>
      <c r="B91" s="42">
        <v>759</v>
      </c>
      <c r="C91" s="13" t="s">
        <v>37</v>
      </c>
      <c r="D91" s="13" t="s">
        <v>42</v>
      </c>
      <c r="E91" s="13" t="s">
        <v>128</v>
      </c>
      <c r="F91" s="13" t="s">
        <v>95</v>
      </c>
      <c r="G91" s="13" t="s">
        <v>9</v>
      </c>
      <c r="H91" s="36">
        <f>H92</f>
        <v>2</v>
      </c>
    </row>
    <row r="92" spans="1:8" ht="12">
      <c r="A92" s="145" t="s">
        <v>148</v>
      </c>
      <c r="B92" s="42">
        <v>759</v>
      </c>
      <c r="C92" s="13" t="s">
        <v>37</v>
      </c>
      <c r="D92" s="13" t="s">
        <v>42</v>
      </c>
      <c r="E92" s="13" t="s">
        <v>128</v>
      </c>
      <c r="F92" s="13" t="s">
        <v>6</v>
      </c>
      <c r="G92" s="13" t="s">
        <v>9</v>
      </c>
      <c r="H92" s="36">
        <v>2</v>
      </c>
    </row>
    <row r="93" spans="1:8" ht="36">
      <c r="A93" s="147" t="s">
        <v>178</v>
      </c>
      <c r="B93" s="42">
        <v>759</v>
      </c>
      <c r="C93" s="13" t="s">
        <v>37</v>
      </c>
      <c r="D93" s="13" t="s">
        <v>42</v>
      </c>
      <c r="E93" s="13" t="s">
        <v>187</v>
      </c>
      <c r="F93" s="13"/>
      <c r="G93" s="13"/>
      <c r="H93" s="36">
        <f>H94</f>
        <v>0</v>
      </c>
    </row>
    <row r="94" spans="1:8" ht="24">
      <c r="A94" s="145" t="s">
        <v>92</v>
      </c>
      <c r="B94" s="42">
        <v>759</v>
      </c>
      <c r="C94" s="13" t="s">
        <v>37</v>
      </c>
      <c r="D94" s="13" t="s">
        <v>42</v>
      </c>
      <c r="E94" s="13" t="s">
        <v>187</v>
      </c>
      <c r="F94" s="13" t="s">
        <v>93</v>
      </c>
      <c r="G94" s="13"/>
      <c r="H94" s="36">
        <f>H95</f>
        <v>0</v>
      </c>
    </row>
    <row r="95" spans="1:8" ht="24">
      <c r="A95" s="145" t="s">
        <v>94</v>
      </c>
      <c r="B95" s="42">
        <v>759</v>
      </c>
      <c r="C95" s="13" t="s">
        <v>37</v>
      </c>
      <c r="D95" s="13" t="s">
        <v>42</v>
      </c>
      <c r="E95" s="13" t="s">
        <v>187</v>
      </c>
      <c r="F95" s="13" t="s">
        <v>95</v>
      </c>
      <c r="G95" s="13" t="s">
        <v>9</v>
      </c>
      <c r="H95" s="36">
        <f>H96</f>
        <v>0</v>
      </c>
    </row>
    <row r="96" spans="1:8" ht="12">
      <c r="A96" s="145" t="s">
        <v>148</v>
      </c>
      <c r="B96" s="42">
        <v>759</v>
      </c>
      <c r="C96" s="13" t="s">
        <v>37</v>
      </c>
      <c r="D96" s="13" t="s">
        <v>42</v>
      </c>
      <c r="E96" s="13" t="s">
        <v>187</v>
      </c>
      <c r="F96" s="13" t="s">
        <v>6</v>
      </c>
      <c r="G96" s="13" t="s">
        <v>9</v>
      </c>
      <c r="H96" s="36">
        <v>0</v>
      </c>
    </row>
    <row r="97" spans="1:8" ht="14.25">
      <c r="A97" s="148" t="s">
        <v>72</v>
      </c>
      <c r="B97" s="35">
        <v>759</v>
      </c>
      <c r="C97" s="72" t="s">
        <v>38</v>
      </c>
      <c r="D97" s="72" t="s">
        <v>51</v>
      </c>
      <c r="E97" s="72"/>
      <c r="F97" s="72"/>
      <c r="G97" s="72"/>
      <c r="H97" s="73">
        <f>H98</f>
        <v>246.29999999999998</v>
      </c>
    </row>
    <row r="98" spans="1:8" ht="12">
      <c r="A98" s="145" t="s">
        <v>73</v>
      </c>
      <c r="B98" s="42">
        <v>759</v>
      </c>
      <c r="C98" s="13" t="s">
        <v>38</v>
      </c>
      <c r="D98" s="13" t="s">
        <v>43</v>
      </c>
      <c r="E98" s="13"/>
      <c r="F98" s="13"/>
      <c r="G98" s="13"/>
      <c r="H98" s="36">
        <f>SUM(H99)</f>
        <v>246.29999999999998</v>
      </c>
    </row>
    <row r="99" spans="1:8" ht="24">
      <c r="A99" s="145" t="s">
        <v>107</v>
      </c>
      <c r="B99" s="42">
        <v>759</v>
      </c>
      <c r="C99" s="13" t="s">
        <v>38</v>
      </c>
      <c r="D99" s="13" t="s">
        <v>43</v>
      </c>
      <c r="E99" s="13" t="s">
        <v>19</v>
      </c>
      <c r="F99" s="13"/>
      <c r="G99" s="13"/>
      <c r="H99" s="36">
        <f>SUM(H100)</f>
        <v>246.29999999999998</v>
      </c>
    </row>
    <row r="100" spans="1:8" ht="48">
      <c r="A100" s="145" t="s">
        <v>85</v>
      </c>
      <c r="B100" s="42">
        <v>759</v>
      </c>
      <c r="C100" s="13" t="s">
        <v>38</v>
      </c>
      <c r="D100" s="13" t="s">
        <v>43</v>
      </c>
      <c r="E100" s="13" t="s">
        <v>19</v>
      </c>
      <c r="F100" s="13" t="s">
        <v>86</v>
      </c>
      <c r="G100" s="13"/>
      <c r="H100" s="36">
        <f>SUM(H101)</f>
        <v>246.29999999999998</v>
      </c>
    </row>
    <row r="101" spans="1:8" ht="24">
      <c r="A101" s="145" t="s">
        <v>87</v>
      </c>
      <c r="B101" s="42">
        <v>759</v>
      </c>
      <c r="C101" s="13" t="s">
        <v>38</v>
      </c>
      <c r="D101" s="13" t="s">
        <v>43</v>
      </c>
      <c r="E101" s="13" t="s">
        <v>19</v>
      </c>
      <c r="F101" s="13" t="s">
        <v>88</v>
      </c>
      <c r="G101" s="13"/>
      <c r="H101" s="36">
        <f>H102+H103</f>
        <v>246.29999999999998</v>
      </c>
    </row>
    <row r="102" spans="1:8" ht="12">
      <c r="A102" s="145" t="s">
        <v>144</v>
      </c>
      <c r="B102" s="42">
        <v>759</v>
      </c>
      <c r="C102" s="13" t="s">
        <v>38</v>
      </c>
      <c r="D102" s="13" t="s">
        <v>43</v>
      </c>
      <c r="E102" s="13" t="s">
        <v>19</v>
      </c>
      <c r="F102" s="13" t="s">
        <v>2</v>
      </c>
      <c r="G102" s="13" t="s">
        <v>3</v>
      </c>
      <c r="H102" s="36">
        <v>189.2</v>
      </c>
    </row>
    <row r="103" spans="1:8" ht="36">
      <c r="A103" s="145" t="s">
        <v>145</v>
      </c>
      <c r="B103" s="42">
        <v>759</v>
      </c>
      <c r="C103" s="13" t="s">
        <v>38</v>
      </c>
      <c r="D103" s="13" t="s">
        <v>43</v>
      </c>
      <c r="E103" s="13" t="s">
        <v>19</v>
      </c>
      <c r="F103" s="13" t="s">
        <v>4</v>
      </c>
      <c r="G103" s="13" t="s">
        <v>5</v>
      </c>
      <c r="H103" s="36">
        <v>57.1</v>
      </c>
    </row>
    <row r="104" spans="1:8" ht="25.5">
      <c r="A104" s="149" t="s">
        <v>155</v>
      </c>
      <c r="B104" s="35">
        <v>759</v>
      </c>
      <c r="C104" s="76" t="s">
        <v>43</v>
      </c>
      <c r="D104" s="76" t="s">
        <v>51</v>
      </c>
      <c r="E104" s="76"/>
      <c r="F104" s="76"/>
      <c r="G104" s="76"/>
      <c r="H104" s="77">
        <f>H105+H111</f>
        <v>10</v>
      </c>
    </row>
    <row r="105" spans="1:8" ht="12">
      <c r="A105" s="145" t="s">
        <v>137</v>
      </c>
      <c r="B105" s="42">
        <v>759</v>
      </c>
      <c r="C105" s="13" t="s">
        <v>43</v>
      </c>
      <c r="D105" s="13" t="s">
        <v>44</v>
      </c>
      <c r="E105" s="13"/>
      <c r="F105" s="13"/>
      <c r="G105" s="13"/>
      <c r="H105" s="36">
        <f>H106</f>
        <v>5</v>
      </c>
    </row>
    <row r="106" spans="1:8" ht="24">
      <c r="A106" s="145" t="s">
        <v>156</v>
      </c>
      <c r="B106" s="42">
        <v>759</v>
      </c>
      <c r="C106" s="13" t="s">
        <v>43</v>
      </c>
      <c r="D106" s="13" t="s">
        <v>44</v>
      </c>
      <c r="E106" s="13" t="s">
        <v>108</v>
      </c>
      <c r="F106" s="13"/>
      <c r="G106" s="13"/>
      <c r="H106" s="36">
        <f>H107</f>
        <v>5</v>
      </c>
    </row>
    <row r="107" spans="1:8" ht="24">
      <c r="A107" s="145" t="s">
        <v>156</v>
      </c>
      <c r="B107" s="42">
        <v>759</v>
      </c>
      <c r="C107" s="13" t="s">
        <v>43</v>
      </c>
      <c r="D107" s="13" t="s">
        <v>44</v>
      </c>
      <c r="E107" s="13" t="s">
        <v>20</v>
      </c>
      <c r="F107" s="13"/>
      <c r="G107" s="13"/>
      <c r="H107" s="36">
        <f>SUM(H108)</f>
        <v>5</v>
      </c>
    </row>
    <row r="108" spans="1:8" ht="24">
      <c r="A108" s="145" t="s">
        <v>92</v>
      </c>
      <c r="B108" s="42">
        <v>759</v>
      </c>
      <c r="C108" s="13" t="s">
        <v>43</v>
      </c>
      <c r="D108" s="13" t="s">
        <v>44</v>
      </c>
      <c r="E108" s="13" t="s">
        <v>20</v>
      </c>
      <c r="F108" s="13" t="s">
        <v>93</v>
      </c>
      <c r="G108" s="13"/>
      <c r="H108" s="36">
        <f>SUM(H110)</f>
        <v>5</v>
      </c>
    </row>
    <row r="109" spans="1:8" ht="24">
      <c r="A109" s="145" t="s">
        <v>94</v>
      </c>
      <c r="B109" s="42">
        <v>759</v>
      </c>
      <c r="C109" s="13" t="s">
        <v>43</v>
      </c>
      <c r="D109" s="13" t="s">
        <v>44</v>
      </c>
      <c r="E109" s="13" t="s">
        <v>20</v>
      </c>
      <c r="F109" s="13" t="s">
        <v>95</v>
      </c>
      <c r="G109" s="13"/>
      <c r="H109" s="36">
        <f>SUM(H110)</f>
        <v>5</v>
      </c>
    </row>
    <row r="110" spans="1:8" ht="12">
      <c r="A110" s="145" t="s">
        <v>148</v>
      </c>
      <c r="B110" s="42">
        <v>759</v>
      </c>
      <c r="C110" s="13" t="s">
        <v>43</v>
      </c>
      <c r="D110" s="13" t="s">
        <v>44</v>
      </c>
      <c r="E110" s="13" t="s">
        <v>20</v>
      </c>
      <c r="F110" s="13" t="s">
        <v>6</v>
      </c>
      <c r="G110" s="13"/>
      <c r="H110" s="36">
        <v>5</v>
      </c>
    </row>
    <row r="111" spans="1:8" ht="24">
      <c r="A111" s="145" t="s">
        <v>138</v>
      </c>
      <c r="B111" s="42">
        <v>759</v>
      </c>
      <c r="C111" s="13" t="s">
        <v>43</v>
      </c>
      <c r="D111" s="13" t="s">
        <v>45</v>
      </c>
      <c r="E111" s="13"/>
      <c r="F111" s="13"/>
      <c r="G111" s="13"/>
      <c r="H111" s="36">
        <f>H112</f>
        <v>5</v>
      </c>
    </row>
    <row r="112" spans="1:8" ht="12">
      <c r="A112" s="145" t="s">
        <v>157</v>
      </c>
      <c r="B112" s="42">
        <v>759</v>
      </c>
      <c r="C112" s="13" t="s">
        <v>43</v>
      </c>
      <c r="D112" s="13" t="s">
        <v>45</v>
      </c>
      <c r="E112" s="13" t="s">
        <v>109</v>
      </c>
      <c r="F112" s="13"/>
      <c r="G112" s="13"/>
      <c r="H112" s="36">
        <f>H113</f>
        <v>5</v>
      </c>
    </row>
    <row r="113" spans="1:8" ht="12">
      <c r="A113" s="145" t="s">
        <v>157</v>
      </c>
      <c r="B113" s="42">
        <v>759</v>
      </c>
      <c r="C113" s="13" t="s">
        <v>43</v>
      </c>
      <c r="D113" s="13" t="s">
        <v>45</v>
      </c>
      <c r="E113" s="13" t="s">
        <v>21</v>
      </c>
      <c r="F113" s="13"/>
      <c r="G113" s="13"/>
      <c r="H113" s="36">
        <f>H114</f>
        <v>5</v>
      </c>
    </row>
    <row r="114" spans="1:8" ht="24">
      <c r="A114" s="145" t="s">
        <v>92</v>
      </c>
      <c r="B114" s="42">
        <v>759</v>
      </c>
      <c r="C114" s="13" t="s">
        <v>43</v>
      </c>
      <c r="D114" s="13" t="s">
        <v>45</v>
      </c>
      <c r="E114" s="13" t="s">
        <v>21</v>
      </c>
      <c r="F114" s="13" t="s">
        <v>93</v>
      </c>
      <c r="G114" s="13"/>
      <c r="H114" s="36">
        <f>H115</f>
        <v>5</v>
      </c>
    </row>
    <row r="115" spans="1:8" ht="24">
      <c r="A115" s="145" t="s">
        <v>94</v>
      </c>
      <c r="B115" s="42">
        <v>759</v>
      </c>
      <c r="C115" s="13" t="s">
        <v>43</v>
      </c>
      <c r="D115" s="13" t="s">
        <v>45</v>
      </c>
      <c r="E115" s="13" t="s">
        <v>21</v>
      </c>
      <c r="F115" s="13" t="s">
        <v>95</v>
      </c>
      <c r="G115" s="13"/>
      <c r="H115" s="36">
        <f>H116</f>
        <v>5</v>
      </c>
    </row>
    <row r="116" spans="1:8" ht="12">
      <c r="A116" s="145" t="s">
        <v>148</v>
      </c>
      <c r="B116" s="42">
        <v>759</v>
      </c>
      <c r="C116" s="13" t="s">
        <v>43</v>
      </c>
      <c r="D116" s="13" t="s">
        <v>45</v>
      </c>
      <c r="E116" s="13" t="s">
        <v>21</v>
      </c>
      <c r="F116" s="13" t="s">
        <v>6</v>
      </c>
      <c r="G116" s="13"/>
      <c r="H116" s="36">
        <v>5</v>
      </c>
    </row>
    <row r="117" spans="1:8" ht="12">
      <c r="A117" s="144" t="s">
        <v>158</v>
      </c>
      <c r="B117" s="35">
        <v>759</v>
      </c>
      <c r="C117" s="68" t="s">
        <v>39</v>
      </c>
      <c r="D117" s="68" t="s">
        <v>51</v>
      </c>
      <c r="E117" s="68"/>
      <c r="F117" s="68"/>
      <c r="G117" s="68"/>
      <c r="H117" s="69">
        <f>H118+H130</f>
        <v>2596.6</v>
      </c>
    </row>
    <row r="118" spans="1:8" ht="12">
      <c r="A118" s="145" t="s">
        <v>23</v>
      </c>
      <c r="B118" s="42">
        <v>759</v>
      </c>
      <c r="C118" s="13" t="s">
        <v>39</v>
      </c>
      <c r="D118" s="13" t="s">
        <v>44</v>
      </c>
      <c r="E118" s="13"/>
      <c r="F118" s="13"/>
      <c r="G118" s="13"/>
      <c r="H118" s="36">
        <f>SUM(H119)</f>
        <v>2583.6</v>
      </c>
    </row>
    <row r="119" spans="1:8" ht="12">
      <c r="A119" s="145" t="s">
        <v>77</v>
      </c>
      <c r="B119" s="42">
        <v>759</v>
      </c>
      <c r="C119" s="13" t="s">
        <v>39</v>
      </c>
      <c r="D119" s="13" t="s">
        <v>44</v>
      </c>
      <c r="E119" s="13" t="s">
        <v>106</v>
      </c>
      <c r="F119" s="13"/>
      <c r="G119" s="13"/>
      <c r="H119" s="36">
        <f>SUM(H120)</f>
        <v>2583.6</v>
      </c>
    </row>
    <row r="120" spans="1:8" ht="24">
      <c r="A120" s="145" t="s">
        <v>110</v>
      </c>
      <c r="B120" s="42">
        <v>759</v>
      </c>
      <c r="C120" s="13" t="s">
        <v>39</v>
      </c>
      <c r="D120" s="13" t="s">
        <v>44</v>
      </c>
      <c r="E120" s="13" t="s">
        <v>22</v>
      </c>
      <c r="F120" s="13"/>
      <c r="G120" s="13"/>
      <c r="H120" s="36">
        <f>H121+H125</f>
        <v>2583.6</v>
      </c>
    </row>
    <row r="121" spans="1:8" ht="24">
      <c r="A121" s="145" t="s">
        <v>92</v>
      </c>
      <c r="B121" s="42">
        <v>759</v>
      </c>
      <c r="C121" s="13" t="s">
        <v>39</v>
      </c>
      <c r="D121" s="13" t="s">
        <v>44</v>
      </c>
      <c r="E121" s="13" t="s">
        <v>22</v>
      </c>
      <c r="F121" s="13" t="s">
        <v>93</v>
      </c>
      <c r="G121" s="13"/>
      <c r="H121" s="36">
        <f>H122</f>
        <v>1812.2</v>
      </c>
    </row>
    <row r="122" spans="1:8" ht="24">
      <c r="A122" s="145" t="s">
        <v>94</v>
      </c>
      <c r="B122" s="42">
        <v>759</v>
      </c>
      <c r="C122" s="13" t="s">
        <v>39</v>
      </c>
      <c r="D122" s="13" t="s">
        <v>44</v>
      </c>
      <c r="E122" s="13" t="s">
        <v>22</v>
      </c>
      <c r="F122" s="13" t="s">
        <v>95</v>
      </c>
      <c r="G122" s="13"/>
      <c r="H122" s="36">
        <f>H123+H124</f>
        <v>1812.2</v>
      </c>
    </row>
    <row r="123" spans="1:8" ht="12">
      <c r="A123" s="145" t="s">
        <v>148</v>
      </c>
      <c r="B123" s="42">
        <v>759</v>
      </c>
      <c r="C123" s="13" t="s">
        <v>39</v>
      </c>
      <c r="D123" s="13" t="s">
        <v>44</v>
      </c>
      <c r="E123" s="13" t="s">
        <v>22</v>
      </c>
      <c r="F123" s="13" t="s">
        <v>6</v>
      </c>
      <c r="G123" s="13"/>
      <c r="H123" s="36">
        <v>1452.2</v>
      </c>
    </row>
    <row r="124" spans="1:8" ht="12">
      <c r="A124" s="145" t="s">
        <v>182</v>
      </c>
      <c r="B124" s="42">
        <v>759</v>
      </c>
      <c r="C124" s="13" t="s">
        <v>39</v>
      </c>
      <c r="D124" s="13" t="s">
        <v>44</v>
      </c>
      <c r="E124" s="13" t="s">
        <v>22</v>
      </c>
      <c r="F124" s="13" t="s">
        <v>183</v>
      </c>
      <c r="G124" s="13"/>
      <c r="H124" s="36">
        <v>360</v>
      </c>
    </row>
    <row r="125" spans="1:8" ht="24">
      <c r="A125" s="145" t="s">
        <v>111</v>
      </c>
      <c r="B125" s="42">
        <v>759</v>
      </c>
      <c r="C125" s="13" t="s">
        <v>39</v>
      </c>
      <c r="D125" s="13" t="s">
        <v>44</v>
      </c>
      <c r="E125" s="13" t="s">
        <v>24</v>
      </c>
      <c r="F125" s="13"/>
      <c r="G125" s="13"/>
      <c r="H125" s="36">
        <f>H126</f>
        <v>771.4</v>
      </c>
    </row>
    <row r="126" spans="1:8" ht="24">
      <c r="A126" s="145" t="s">
        <v>92</v>
      </c>
      <c r="B126" s="42">
        <v>759</v>
      </c>
      <c r="C126" s="13" t="s">
        <v>39</v>
      </c>
      <c r="D126" s="13" t="s">
        <v>44</v>
      </c>
      <c r="E126" s="13" t="s">
        <v>24</v>
      </c>
      <c r="F126" s="13" t="s">
        <v>93</v>
      </c>
      <c r="G126" s="13"/>
      <c r="H126" s="36">
        <f>H127</f>
        <v>771.4</v>
      </c>
    </row>
    <row r="127" spans="1:8" ht="24">
      <c r="A127" s="145" t="s">
        <v>94</v>
      </c>
      <c r="B127" s="42">
        <v>759</v>
      </c>
      <c r="C127" s="13" t="s">
        <v>39</v>
      </c>
      <c r="D127" s="13" t="s">
        <v>44</v>
      </c>
      <c r="E127" s="13" t="s">
        <v>24</v>
      </c>
      <c r="F127" s="13" t="s">
        <v>95</v>
      </c>
      <c r="G127" s="13"/>
      <c r="H127" s="36">
        <f>H128+H129</f>
        <v>771.4</v>
      </c>
    </row>
    <row r="128" spans="1:8" ht="24">
      <c r="A128" s="145" t="s">
        <v>339</v>
      </c>
      <c r="B128" s="42">
        <v>759</v>
      </c>
      <c r="C128" s="13" t="s">
        <v>39</v>
      </c>
      <c r="D128" s="13" t="s">
        <v>44</v>
      </c>
      <c r="E128" s="13" t="s">
        <v>24</v>
      </c>
      <c r="F128" s="13" t="s">
        <v>340</v>
      </c>
      <c r="G128" s="13"/>
      <c r="H128" s="36">
        <v>521.4</v>
      </c>
    </row>
    <row r="129" spans="1:8" ht="12">
      <c r="A129" s="145" t="s">
        <v>148</v>
      </c>
      <c r="B129" s="42">
        <v>759</v>
      </c>
      <c r="C129" s="13" t="s">
        <v>39</v>
      </c>
      <c r="D129" s="13" t="s">
        <v>44</v>
      </c>
      <c r="E129" s="13" t="s">
        <v>24</v>
      </c>
      <c r="F129" s="13" t="s">
        <v>6</v>
      </c>
      <c r="G129" s="13"/>
      <c r="H129" s="36">
        <v>250</v>
      </c>
    </row>
    <row r="130" spans="1:8" ht="12">
      <c r="A130" s="145" t="s">
        <v>75</v>
      </c>
      <c r="B130" s="42">
        <v>759</v>
      </c>
      <c r="C130" s="13" t="s">
        <v>39</v>
      </c>
      <c r="D130" s="13" t="s">
        <v>46</v>
      </c>
      <c r="E130" s="13"/>
      <c r="F130" s="13"/>
      <c r="G130" s="13"/>
      <c r="H130" s="36">
        <f>SUM(H131)</f>
        <v>13</v>
      </c>
    </row>
    <row r="131" spans="1:8" ht="24">
      <c r="A131" s="145" t="s">
        <v>159</v>
      </c>
      <c r="B131" s="42">
        <v>759</v>
      </c>
      <c r="C131" s="13" t="s">
        <v>39</v>
      </c>
      <c r="D131" s="13" t="s">
        <v>46</v>
      </c>
      <c r="E131" s="13" t="s">
        <v>112</v>
      </c>
      <c r="F131" s="13"/>
      <c r="G131" s="13"/>
      <c r="H131" s="36">
        <f>H132+H136+H140</f>
        <v>13</v>
      </c>
    </row>
    <row r="132" spans="1:8" ht="24">
      <c r="A132" s="145" t="s">
        <v>160</v>
      </c>
      <c r="B132" s="42">
        <v>759</v>
      </c>
      <c r="C132" s="13" t="s">
        <v>39</v>
      </c>
      <c r="D132" s="13" t="s">
        <v>46</v>
      </c>
      <c r="E132" s="13" t="s">
        <v>25</v>
      </c>
      <c r="F132" s="13"/>
      <c r="G132" s="13"/>
      <c r="H132" s="36">
        <f>H133</f>
        <v>10</v>
      </c>
    </row>
    <row r="133" spans="1:8" ht="24">
      <c r="A133" s="145" t="s">
        <v>92</v>
      </c>
      <c r="B133" s="42">
        <v>759</v>
      </c>
      <c r="C133" s="13" t="s">
        <v>39</v>
      </c>
      <c r="D133" s="13" t="s">
        <v>46</v>
      </c>
      <c r="E133" s="13" t="s">
        <v>25</v>
      </c>
      <c r="F133" s="13" t="s">
        <v>93</v>
      </c>
      <c r="G133" s="13"/>
      <c r="H133" s="36">
        <f>H134</f>
        <v>10</v>
      </c>
    </row>
    <row r="134" spans="1:8" ht="24">
      <c r="A134" s="145" t="s">
        <v>94</v>
      </c>
      <c r="B134" s="42">
        <v>759</v>
      </c>
      <c r="C134" s="13" t="s">
        <v>39</v>
      </c>
      <c r="D134" s="13" t="s">
        <v>46</v>
      </c>
      <c r="E134" s="13" t="s">
        <v>25</v>
      </c>
      <c r="F134" s="13" t="s">
        <v>95</v>
      </c>
      <c r="G134" s="13"/>
      <c r="H134" s="36">
        <f>H135</f>
        <v>10</v>
      </c>
    </row>
    <row r="135" spans="1:8" ht="12">
      <c r="A135" s="145" t="s">
        <v>148</v>
      </c>
      <c r="B135" s="42">
        <v>759</v>
      </c>
      <c r="C135" s="13" t="s">
        <v>39</v>
      </c>
      <c r="D135" s="13" t="s">
        <v>46</v>
      </c>
      <c r="E135" s="13" t="s">
        <v>25</v>
      </c>
      <c r="F135" s="13" t="s">
        <v>6</v>
      </c>
      <c r="G135" s="13"/>
      <c r="H135" s="36">
        <v>10</v>
      </c>
    </row>
    <row r="136" spans="1:8" ht="60">
      <c r="A136" s="147" t="s">
        <v>179</v>
      </c>
      <c r="B136" s="42">
        <v>759</v>
      </c>
      <c r="C136" s="13" t="s">
        <v>39</v>
      </c>
      <c r="D136" s="13" t="s">
        <v>46</v>
      </c>
      <c r="E136" s="13" t="s">
        <v>26</v>
      </c>
      <c r="F136" s="13"/>
      <c r="G136" s="13"/>
      <c r="H136" s="36">
        <f>H137</f>
        <v>2</v>
      </c>
    </row>
    <row r="137" spans="1:8" ht="24">
      <c r="A137" s="145" t="s">
        <v>92</v>
      </c>
      <c r="B137" s="42">
        <v>759</v>
      </c>
      <c r="C137" s="13" t="s">
        <v>39</v>
      </c>
      <c r="D137" s="13" t="s">
        <v>46</v>
      </c>
      <c r="E137" s="13" t="s">
        <v>26</v>
      </c>
      <c r="F137" s="13" t="s">
        <v>93</v>
      </c>
      <c r="G137" s="13"/>
      <c r="H137" s="36">
        <f>H138</f>
        <v>2</v>
      </c>
    </row>
    <row r="138" spans="1:8" ht="24">
      <c r="A138" s="145" t="s">
        <v>94</v>
      </c>
      <c r="B138" s="42">
        <v>759</v>
      </c>
      <c r="C138" s="13" t="s">
        <v>39</v>
      </c>
      <c r="D138" s="13" t="s">
        <v>46</v>
      </c>
      <c r="E138" s="13" t="s">
        <v>26</v>
      </c>
      <c r="F138" s="13" t="s">
        <v>95</v>
      </c>
      <c r="G138" s="13" t="s">
        <v>9</v>
      </c>
      <c r="H138" s="36">
        <f>H139</f>
        <v>2</v>
      </c>
    </row>
    <row r="139" spans="1:8" ht="12">
      <c r="A139" s="145" t="s">
        <v>148</v>
      </c>
      <c r="B139" s="42">
        <v>759</v>
      </c>
      <c r="C139" s="13" t="s">
        <v>39</v>
      </c>
      <c r="D139" s="13" t="s">
        <v>46</v>
      </c>
      <c r="E139" s="13" t="s">
        <v>26</v>
      </c>
      <c r="F139" s="13" t="s">
        <v>6</v>
      </c>
      <c r="G139" s="13" t="s">
        <v>9</v>
      </c>
      <c r="H139" s="36">
        <v>2</v>
      </c>
    </row>
    <row r="140" spans="1:8" ht="36">
      <c r="A140" s="147" t="s">
        <v>180</v>
      </c>
      <c r="B140" s="42">
        <v>759</v>
      </c>
      <c r="C140" s="13" t="s">
        <v>39</v>
      </c>
      <c r="D140" s="13" t="s">
        <v>46</v>
      </c>
      <c r="E140" s="13" t="s">
        <v>188</v>
      </c>
      <c r="F140" s="13"/>
      <c r="G140" s="13"/>
      <c r="H140" s="36">
        <f>H141</f>
        <v>1</v>
      </c>
    </row>
    <row r="141" spans="1:8" ht="24">
      <c r="A141" s="145" t="s">
        <v>92</v>
      </c>
      <c r="B141" s="42">
        <v>759</v>
      </c>
      <c r="C141" s="13" t="s">
        <v>39</v>
      </c>
      <c r="D141" s="13" t="s">
        <v>46</v>
      </c>
      <c r="E141" s="13" t="s">
        <v>188</v>
      </c>
      <c r="F141" s="13" t="s">
        <v>93</v>
      </c>
      <c r="G141" s="13"/>
      <c r="H141" s="36">
        <f>H142</f>
        <v>1</v>
      </c>
    </row>
    <row r="142" spans="1:8" ht="24">
      <c r="A142" s="145" t="s">
        <v>94</v>
      </c>
      <c r="B142" s="42">
        <v>759</v>
      </c>
      <c r="C142" s="13" t="s">
        <v>39</v>
      </c>
      <c r="D142" s="13" t="s">
        <v>46</v>
      </c>
      <c r="E142" s="13" t="s">
        <v>188</v>
      </c>
      <c r="F142" s="13" t="s">
        <v>95</v>
      </c>
      <c r="G142" s="13" t="s">
        <v>9</v>
      </c>
      <c r="H142" s="36">
        <f>H143</f>
        <v>1</v>
      </c>
    </row>
    <row r="143" spans="1:8" ht="12">
      <c r="A143" s="145" t="s">
        <v>148</v>
      </c>
      <c r="B143" s="42">
        <v>759</v>
      </c>
      <c r="C143" s="13" t="s">
        <v>39</v>
      </c>
      <c r="D143" s="13" t="s">
        <v>46</v>
      </c>
      <c r="E143" s="13" t="s">
        <v>188</v>
      </c>
      <c r="F143" s="13" t="s">
        <v>6</v>
      </c>
      <c r="G143" s="13" t="s">
        <v>9</v>
      </c>
      <c r="H143" s="36">
        <v>1</v>
      </c>
    </row>
    <row r="144" spans="1:8" ht="12">
      <c r="A144" s="144" t="s">
        <v>68</v>
      </c>
      <c r="B144" s="35">
        <v>759</v>
      </c>
      <c r="C144" s="68" t="s">
        <v>47</v>
      </c>
      <c r="D144" s="68" t="s">
        <v>51</v>
      </c>
      <c r="E144" s="68"/>
      <c r="F144" s="68"/>
      <c r="G144" s="68"/>
      <c r="H144" s="69">
        <f>H145+H161</f>
        <v>1959.1</v>
      </c>
    </row>
    <row r="145" spans="1:8" ht="12">
      <c r="A145" s="145" t="s">
        <v>70</v>
      </c>
      <c r="B145" s="42">
        <v>759</v>
      </c>
      <c r="C145" s="13" t="s">
        <v>47</v>
      </c>
      <c r="D145" s="13" t="s">
        <v>38</v>
      </c>
      <c r="E145" s="13"/>
      <c r="F145" s="13"/>
      <c r="G145" s="13"/>
      <c r="H145" s="36">
        <f>H146+H158</f>
        <v>435</v>
      </c>
    </row>
    <row r="146" spans="1:8" ht="24">
      <c r="A146" s="145" t="s">
        <v>161</v>
      </c>
      <c r="B146" s="42">
        <v>759</v>
      </c>
      <c r="C146" s="13" t="s">
        <v>47</v>
      </c>
      <c r="D146" s="13" t="s">
        <v>38</v>
      </c>
      <c r="E146" s="19">
        <v>6840000000</v>
      </c>
      <c r="F146" s="13"/>
      <c r="G146" s="13"/>
      <c r="H146" s="36">
        <f>H147+H152+H155</f>
        <v>422.4</v>
      </c>
    </row>
    <row r="147" spans="1:8" ht="12">
      <c r="A147" s="145" t="s">
        <v>162</v>
      </c>
      <c r="B147" s="42">
        <v>759</v>
      </c>
      <c r="C147" s="91" t="s">
        <v>47</v>
      </c>
      <c r="D147" s="91" t="s">
        <v>38</v>
      </c>
      <c r="E147" s="13" t="s">
        <v>27</v>
      </c>
      <c r="F147" s="91"/>
      <c r="G147" s="91"/>
      <c r="H147" s="37">
        <f>H148</f>
        <v>286.9</v>
      </c>
    </row>
    <row r="148" spans="1:8" ht="24">
      <c r="A148" s="145" t="s">
        <v>92</v>
      </c>
      <c r="B148" s="42">
        <v>759</v>
      </c>
      <c r="C148" s="13" t="s">
        <v>47</v>
      </c>
      <c r="D148" s="13" t="s">
        <v>38</v>
      </c>
      <c r="E148" s="13" t="s">
        <v>27</v>
      </c>
      <c r="F148" s="13" t="s">
        <v>93</v>
      </c>
      <c r="G148" s="13"/>
      <c r="H148" s="36">
        <f>SUM(H149)</f>
        <v>286.9</v>
      </c>
    </row>
    <row r="149" spans="1:8" ht="24">
      <c r="A149" s="145" t="s">
        <v>94</v>
      </c>
      <c r="B149" s="42">
        <v>759</v>
      </c>
      <c r="C149" s="13" t="s">
        <v>47</v>
      </c>
      <c r="D149" s="13" t="s">
        <v>38</v>
      </c>
      <c r="E149" s="13" t="s">
        <v>27</v>
      </c>
      <c r="F149" s="13" t="s">
        <v>95</v>
      </c>
      <c r="G149" s="13"/>
      <c r="H149" s="36">
        <f>H150+H151</f>
        <v>286.9</v>
      </c>
    </row>
    <row r="150" spans="1:8" ht="12">
      <c r="A150" s="145" t="s">
        <v>148</v>
      </c>
      <c r="B150" s="42">
        <v>759</v>
      </c>
      <c r="C150" s="13" t="s">
        <v>47</v>
      </c>
      <c r="D150" s="13" t="s">
        <v>38</v>
      </c>
      <c r="E150" s="13" t="s">
        <v>27</v>
      </c>
      <c r="F150" s="13" t="s">
        <v>6</v>
      </c>
      <c r="G150" s="13" t="s">
        <v>7</v>
      </c>
      <c r="H150" s="36">
        <v>56.5</v>
      </c>
    </row>
    <row r="151" spans="1:8" ht="12">
      <c r="A151" s="145" t="s">
        <v>182</v>
      </c>
      <c r="B151" s="42">
        <v>759</v>
      </c>
      <c r="C151" s="13" t="s">
        <v>47</v>
      </c>
      <c r="D151" s="13" t="s">
        <v>38</v>
      </c>
      <c r="E151" s="13" t="s">
        <v>27</v>
      </c>
      <c r="F151" s="13" t="s">
        <v>183</v>
      </c>
      <c r="G151" s="13"/>
      <c r="H151" s="36">
        <v>230.4</v>
      </c>
    </row>
    <row r="152" spans="1:8" ht="60">
      <c r="A152" s="145" t="s">
        <v>192</v>
      </c>
      <c r="B152" s="42">
        <v>759</v>
      </c>
      <c r="C152" s="13" t="s">
        <v>47</v>
      </c>
      <c r="D152" s="13" t="s">
        <v>38</v>
      </c>
      <c r="E152" s="13" t="s">
        <v>193</v>
      </c>
      <c r="F152" s="13"/>
      <c r="G152" s="13"/>
      <c r="H152" s="36">
        <v>21</v>
      </c>
    </row>
    <row r="153" spans="1:8" ht="12">
      <c r="A153" s="145" t="s">
        <v>124</v>
      </c>
      <c r="B153" s="42">
        <v>759</v>
      </c>
      <c r="C153" s="13" t="s">
        <v>47</v>
      </c>
      <c r="D153" s="13" t="s">
        <v>38</v>
      </c>
      <c r="E153" s="13" t="s">
        <v>193</v>
      </c>
      <c r="F153" s="13" t="s">
        <v>54</v>
      </c>
      <c r="G153" s="13"/>
      <c r="H153" s="36">
        <f>H154</f>
        <v>21</v>
      </c>
    </row>
    <row r="154" spans="1:8" ht="12">
      <c r="A154" s="145" t="s">
        <v>125</v>
      </c>
      <c r="B154" s="42">
        <v>759</v>
      </c>
      <c r="C154" s="13" t="s">
        <v>47</v>
      </c>
      <c r="D154" s="13" t="s">
        <v>38</v>
      </c>
      <c r="E154" s="13" t="s">
        <v>193</v>
      </c>
      <c r="F154" s="13" t="s">
        <v>12</v>
      </c>
      <c r="G154" s="13"/>
      <c r="H154" s="36">
        <v>21</v>
      </c>
    </row>
    <row r="155" spans="1:8" ht="60">
      <c r="A155" s="145" t="s">
        <v>194</v>
      </c>
      <c r="B155" s="42">
        <v>759</v>
      </c>
      <c r="C155" s="13" t="s">
        <v>47</v>
      </c>
      <c r="D155" s="13" t="s">
        <v>38</v>
      </c>
      <c r="E155" s="13" t="s">
        <v>195</v>
      </c>
      <c r="F155" s="13"/>
      <c r="G155" s="13"/>
      <c r="H155" s="36">
        <f>H156</f>
        <v>114.5</v>
      </c>
    </row>
    <row r="156" spans="1:8" ht="12">
      <c r="A156" s="145" t="s">
        <v>124</v>
      </c>
      <c r="B156" s="42">
        <v>759</v>
      </c>
      <c r="C156" s="13" t="s">
        <v>47</v>
      </c>
      <c r="D156" s="13" t="s">
        <v>38</v>
      </c>
      <c r="E156" s="13" t="s">
        <v>195</v>
      </c>
      <c r="F156" s="13" t="s">
        <v>54</v>
      </c>
      <c r="G156" s="13"/>
      <c r="H156" s="36">
        <f>H157</f>
        <v>114.5</v>
      </c>
    </row>
    <row r="157" spans="1:8" ht="12">
      <c r="A157" s="145" t="s">
        <v>125</v>
      </c>
      <c r="B157" s="42">
        <v>759</v>
      </c>
      <c r="C157" s="13" t="s">
        <v>47</v>
      </c>
      <c r="D157" s="13" t="s">
        <v>38</v>
      </c>
      <c r="E157" s="13" t="s">
        <v>195</v>
      </c>
      <c r="F157" s="13" t="s">
        <v>12</v>
      </c>
      <c r="G157" s="13"/>
      <c r="H157" s="36">
        <v>114.5</v>
      </c>
    </row>
    <row r="158" spans="1:8" ht="24">
      <c r="A158" s="145" t="s">
        <v>92</v>
      </c>
      <c r="B158" s="42">
        <v>759</v>
      </c>
      <c r="C158" s="13" t="s">
        <v>47</v>
      </c>
      <c r="D158" s="13" t="s">
        <v>38</v>
      </c>
      <c r="E158" s="13" t="s">
        <v>28</v>
      </c>
      <c r="F158" s="13" t="s">
        <v>93</v>
      </c>
      <c r="G158" s="13" t="s">
        <v>9</v>
      </c>
      <c r="H158" s="36">
        <f>H159</f>
        <v>12.6</v>
      </c>
    </row>
    <row r="159" spans="1:8" ht="24">
      <c r="A159" s="145" t="s">
        <v>94</v>
      </c>
      <c r="B159" s="42">
        <v>759</v>
      </c>
      <c r="C159" s="13" t="s">
        <v>47</v>
      </c>
      <c r="D159" s="13" t="s">
        <v>38</v>
      </c>
      <c r="E159" s="13" t="s">
        <v>28</v>
      </c>
      <c r="F159" s="13" t="s">
        <v>95</v>
      </c>
      <c r="G159" s="13"/>
      <c r="H159" s="36">
        <f>H160</f>
        <v>12.6</v>
      </c>
    </row>
    <row r="160" spans="1:8" ht="12">
      <c r="A160" s="145" t="s">
        <v>148</v>
      </c>
      <c r="B160" s="42">
        <v>759</v>
      </c>
      <c r="C160" s="13" t="s">
        <v>47</v>
      </c>
      <c r="D160" s="13" t="s">
        <v>38</v>
      </c>
      <c r="E160" s="13" t="s">
        <v>28</v>
      </c>
      <c r="F160" s="13" t="s">
        <v>6</v>
      </c>
      <c r="G160" s="13" t="s">
        <v>8</v>
      </c>
      <c r="H160" s="36">
        <v>12.6</v>
      </c>
    </row>
    <row r="161" spans="1:8" ht="12">
      <c r="A161" s="146" t="s">
        <v>76</v>
      </c>
      <c r="B161" s="42">
        <v>759</v>
      </c>
      <c r="C161" s="13" t="s">
        <v>47</v>
      </c>
      <c r="D161" s="13" t="s">
        <v>43</v>
      </c>
      <c r="E161" s="13"/>
      <c r="F161" s="13"/>
      <c r="G161" s="13"/>
      <c r="H161" s="36">
        <f>H162</f>
        <v>1524.1</v>
      </c>
    </row>
    <row r="162" spans="1:8" ht="24">
      <c r="A162" s="145" t="s">
        <v>164</v>
      </c>
      <c r="B162" s="42">
        <v>759</v>
      </c>
      <c r="C162" s="13" t="s">
        <v>47</v>
      </c>
      <c r="D162" s="13" t="s">
        <v>43</v>
      </c>
      <c r="E162" s="13" t="s">
        <v>163</v>
      </c>
      <c r="F162" s="13"/>
      <c r="G162" s="13"/>
      <c r="H162" s="36">
        <f>H163+H168</f>
        <v>1524.1</v>
      </c>
    </row>
    <row r="163" spans="1:8" ht="12">
      <c r="A163" s="145" t="s">
        <v>165</v>
      </c>
      <c r="B163" s="42">
        <v>759</v>
      </c>
      <c r="C163" s="13" t="s">
        <v>47</v>
      </c>
      <c r="D163" s="13" t="s">
        <v>43</v>
      </c>
      <c r="E163" s="13" t="s">
        <v>29</v>
      </c>
      <c r="F163" s="13"/>
      <c r="G163" s="13"/>
      <c r="H163" s="36">
        <f>SUM(H164)</f>
        <v>1424.1</v>
      </c>
    </row>
    <row r="164" spans="1:8" ht="24">
      <c r="A164" s="145" t="s">
        <v>92</v>
      </c>
      <c r="B164" s="42">
        <v>759</v>
      </c>
      <c r="C164" s="13" t="s">
        <v>47</v>
      </c>
      <c r="D164" s="13" t="s">
        <v>43</v>
      </c>
      <c r="E164" s="13" t="s">
        <v>29</v>
      </c>
      <c r="F164" s="13" t="s">
        <v>93</v>
      </c>
      <c r="G164" s="13"/>
      <c r="H164" s="36">
        <f>SUM(H165)</f>
        <v>1424.1</v>
      </c>
    </row>
    <row r="165" spans="1:8" ht="24">
      <c r="A165" s="145" t="s">
        <v>94</v>
      </c>
      <c r="B165" s="42">
        <v>759</v>
      </c>
      <c r="C165" s="13" t="s">
        <v>47</v>
      </c>
      <c r="D165" s="13" t="s">
        <v>43</v>
      </c>
      <c r="E165" s="13" t="s">
        <v>29</v>
      </c>
      <c r="F165" s="13" t="s">
        <v>95</v>
      </c>
      <c r="G165" s="13"/>
      <c r="H165" s="36">
        <f>H166</f>
        <v>1424.1</v>
      </c>
    </row>
    <row r="166" spans="1:8" ht="12">
      <c r="A166" s="145" t="s">
        <v>148</v>
      </c>
      <c r="B166" s="42">
        <v>759</v>
      </c>
      <c r="C166" s="13" t="s">
        <v>47</v>
      </c>
      <c r="D166" s="13" t="s">
        <v>43</v>
      </c>
      <c r="E166" s="13" t="s">
        <v>29</v>
      </c>
      <c r="F166" s="13" t="s">
        <v>6</v>
      </c>
      <c r="G166" s="13"/>
      <c r="H166" s="36">
        <v>1424.1</v>
      </c>
    </row>
    <row r="167" spans="1:10" ht="36">
      <c r="A167" s="147" t="s">
        <v>175</v>
      </c>
      <c r="B167" s="42">
        <v>759</v>
      </c>
      <c r="C167" s="13" t="s">
        <v>47</v>
      </c>
      <c r="D167" s="13" t="s">
        <v>43</v>
      </c>
      <c r="E167" s="13" t="s">
        <v>129</v>
      </c>
      <c r="F167" s="13"/>
      <c r="G167" s="13"/>
      <c r="H167" s="36">
        <f>H168</f>
        <v>100</v>
      </c>
      <c r="J167" s="21"/>
    </row>
    <row r="168" spans="1:8" ht="24">
      <c r="A168" s="145" t="s">
        <v>92</v>
      </c>
      <c r="B168" s="42">
        <v>759</v>
      </c>
      <c r="C168" s="13" t="s">
        <v>47</v>
      </c>
      <c r="D168" s="13" t="s">
        <v>43</v>
      </c>
      <c r="E168" s="13" t="s">
        <v>129</v>
      </c>
      <c r="F168" s="13" t="s">
        <v>93</v>
      </c>
      <c r="G168" s="13"/>
      <c r="H168" s="36">
        <f>H169</f>
        <v>100</v>
      </c>
    </row>
    <row r="169" spans="1:8" ht="24">
      <c r="A169" s="145" t="s">
        <v>94</v>
      </c>
      <c r="B169" s="42">
        <v>759</v>
      </c>
      <c r="C169" s="13" t="s">
        <v>47</v>
      </c>
      <c r="D169" s="13" t="s">
        <v>43</v>
      </c>
      <c r="E169" s="13" t="s">
        <v>129</v>
      </c>
      <c r="F169" s="13" t="s">
        <v>95</v>
      </c>
      <c r="G169" s="13" t="s">
        <v>9</v>
      </c>
      <c r="H169" s="36">
        <f>H170</f>
        <v>100</v>
      </c>
    </row>
    <row r="170" spans="1:8" ht="12">
      <c r="A170" s="145" t="s">
        <v>148</v>
      </c>
      <c r="B170" s="42">
        <v>759</v>
      </c>
      <c r="C170" s="13" t="s">
        <v>47</v>
      </c>
      <c r="D170" s="13" t="s">
        <v>43</v>
      </c>
      <c r="E170" s="13" t="s">
        <v>129</v>
      </c>
      <c r="F170" s="13" t="s">
        <v>6</v>
      </c>
      <c r="G170" s="13" t="s">
        <v>9</v>
      </c>
      <c r="H170" s="36">
        <v>100</v>
      </c>
    </row>
    <row r="171" spans="1:8" ht="12">
      <c r="A171" s="144" t="s">
        <v>113</v>
      </c>
      <c r="B171" s="35">
        <v>759</v>
      </c>
      <c r="C171" s="68" t="s">
        <v>48</v>
      </c>
      <c r="D171" s="68" t="s">
        <v>51</v>
      </c>
      <c r="E171" s="68"/>
      <c r="F171" s="68"/>
      <c r="G171" s="68"/>
      <c r="H171" s="69">
        <f>H173</f>
        <v>50</v>
      </c>
    </row>
    <row r="172" spans="1:8" ht="12">
      <c r="A172" s="145" t="s">
        <v>114</v>
      </c>
      <c r="B172" s="42">
        <v>759</v>
      </c>
      <c r="C172" s="13" t="s">
        <v>48</v>
      </c>
      <c r="D172" s="13" t="s">
        <v>37</v>
      </c>
      <c r="E172" s="13"/>
      <c r="F172" s="13"/>
      <c r="G172" s="13"/>
      <c r="H172" s="36">
        <f>H173</f>
        <v>50</v>
      </c>
    </row>
    <row r="173" spans="1:8" ht="24">
      <c r="A173" s="145" t="s">
        <v>166</v>
      </c>
      <c r="B173" s="42">
        <v>759</v>
      </c>
      <c r="C173" s="13" t="s">
        <v>48</v>
      </c>
      <c r="D173" s="13" t="s">
        <v>37</v>
      </c>
      <c r="E173" s="13" t="s">
        <v>115</v>
      </c>
      <c r="F173" s="13"/>
      <c r="G173" s="13"/>
      <c r="H173" s="36">
        <f>H174</f>
        <v>50</v>
      </c>
    </row>
    <row r="174" spans="1:8" ht="24">
      <c r="A174" s="145" t="s">
        <v>92</v>
      </c>
      <c r="B174" s="42">
        <v>759</v>
      </c>
      <c r="C174" s="13" t="s">
        <v>48</v>
      </c>
      <c r="D174" s="13" t="s">
        <v>37</v>
      </c>
      <c r="E174" s="13" t="s">
        <v>30</v>
      </c>
      <c r="F174" s="13" t="s">
        <v>93</v>
      </c>
      <c r="G174" s="13"/>
      <c r="H174" s="36">
        <f>H176</f>
        <v>50</v>
      </c>
    </row>
    <row r="175" spans="1:8" ht="24">
      <c r="A175" s="145" t="s">
        <v>94</v>
      </c>
      <c r="B175" s="42">
        <v>759</v>
      </c>
      <c r="C175" s="13" t="s">
        <v>48</v>
      </c>
      <c r="D175" s="13" t="s">
        <v>37</v>
      </c>
      <c r="E175" s="13" t="s">
        <v>30</v>
      </c>
      <c r="F175" s="13" t="s">
        <v>95</v>
      </c>
      <c r="G175" s="13"/>
      <c r="H175" s="36">
        <f>H176</f>
        <v>50</v>
      </c>
    </row>
    <row r="176" spans="1:8" ht="12">
      <c r="A176" s="145" t="s">
        <v>148</v>
      </c>
      <c r="B176" s="42">
        <v>759</v>
      </c>
      <c r="C176" s="13" t="s">
        <v>48</v>
      </c>
      <c r="D176" s="13" t="s">
        <v>37</v>
      </c>
      <c r="E176" s="13" t="s">
        <v>30</v>
      </c>
      <c r="F176" s="13" t="s">
        <v>6</v>
      </c>
      <c r="G176" s="13"/>
      <c r="H176" s="36">
        <v>50</v>
      </c>
    </row>
    <row r="177" spans="1:8" ht="12">
      <c r="A177" s="144" t="s">
        <v>69</v>
      </c>
      <c r="B177" s="35">
        <v>759</v>
      </c>
      <c r="C177" s="68" t="s">
        <v>45</v>
      </c>
      <c r="D177" s="68" t="s">
        <v>51</v>
      </c>
      <c r="E177" s="68"/>
      <c r="F177" s="68"/>
      <c r="G177" s="68"/>
      <c r="H177" s="69">
        <f>H178</f>
        <v>435.4</v>
      </c>
    </row>
    <row r="178" spans="1:8" ht="12">
      <c r="A178" s="145" t="s">
        <v>31</v>
      </c>
      <c r="B178" s="42">
        <v>759</v>
      </c>
      <c r="C178" s="13" t="s">
        <v>45</v>
      </c>
      <c r="D178" s="13" t="s">
        <v>37</v>
      </c>
      <c r="E178" s="13"/>
      <c r="F178" s="13"/>
      <c r="G178" s="13"/>
      <c r="H178" s="36">
        <f>H179</f>
        <v>435.4</v>
      </c>
    </row>
    <row r="179" spans="1:8" ht="24">
      <c r="A179" s="145" t="s">
        <v>167</v>
      </c>
      <c r="B179" s="42">
        <v>759</v>
      </c>
      <c r="C179" s="13" t="s">
        <v>45</v>
      </c>
      <c r="D179" s="13" t="s">
        <v>37</v>
      </c>
      <c r="E179" s="13" t="s">
        <v>116</v>
      </c>
      <c r="F179" s="13"/>
      <c r="G179" s="13"/>
      <c r="H179" s="36">
        <f>H180</f>
        <v>435.4</v>
      </c>
    </row>
    <row r="180" spans="1:8" ht="24">
      <c r="A180" s="145" t="s">
        <v>117</v>
      </c>
      <c r="B180" s="42">
        <v>759</v>
      </c>
      <c r="C180" s="13" t="s">
        <v>45</v>
      </c>
      <c r="D180" s="13" t="s">
        <v>37</v>
      </c>
      <c r="E180" s="13" t="s">
        <v>32</v>
      </c>
      <c r="F180" s="13"/>
      <c r="G180" s="13"/>
      <c r="H180" s="36">
        <f>H181</f>
        <v>435.4</v>
      </c>
    </row>
    <row r="181" spans="1:8" ht="12">
      <c r="A181" s="145" t="s">
        <v>119</v>
      </c>
      <c r="B181" s="42">
        <v>759</v>
      </c>
      <c r="C181" s="13" t="s">
        <v>45</v>
      </c>
      <c r="D181" s="13" t="s">
        <v>37</v>
      </c>
      <c r="E181" s="13" t="s">
        <v>32</v>
      </c>
      <c r="F181" s="13" t="s">
        <v>118</v>
      </c>
      <c r="G181" s="13"/>
      <c r="H181" s="36">
        <f>H182</f>
        <v>435.4</v>
      </c>
    </row>
    <row r="182" spans="1:8" ht="12">
      <c r="A182" s="150" t="s">
        <v>169</v>
      </c>
      <c r="B182" s="42">
        <v>759</v>
      </c>
      <c r="C182" s="13" t="s">
        <v>45</v>
      </c>
      <c r="D182" s="13" t="s">
        <v>37</v>
      </c>
      <c r="E182" s="13" t="s">
        <v>32</v>
      </c>
      <c r="F182" s="13" t="s">
        <v>168</v>
      </c>
      <c r="G182" s="13"/>
      <c r="H182" s="36">
        <v>435.4</v>
      </c>
    </row>
    <row r="183" spans="1:8" ht="12">
      <c r="A183" s="144" t="s">
        <v>120</v>
      </c>
      <c r="B183" s="35">
        <v>759</v>
      </c>
      <c r="C183" s="68" t="s">
        <v>41</v>
      </c>
      <c r="D183" s="68" t="s">
        <v>51</v>
      </c>
      <c r="E183" s="68"/>
      <c r="F183" s="68"/>
      <c r="G183" s="68"/>
      <c r="H183" s="69">
        <f>SUM(H184)</f>
        <v>114.6</v>
      </c>
    </row>
    <row r="184" spans="1:8" ht="12">
      <c r="A184" s="145" t="s">
        <v>33</v>
      </c>
      <c r="B184" s="42">
        <v>759</v>
      </c>
      <c r="C184" s="13" t="s">
        <v>41</v>
      </c>
      <c r="D184" s="13" t="s">
        <v>38</v>
      </c>
      <c r="E184" s="13"/>
      <c r="F184" s="13"/>
      <c r="G184" s="13"/>
      <c r="H184" s="36">
        <f>SUM(H185)</f>
        <v>114.6</v>
      </c>
    </row>
    <row r="185" spans="1:8" ht="24">
      <c r="A185" s="145" t="s">
        <v>170</v>
      </c>
      <c r="B185" s="42">
        <v>759</v>
      </c>
      <c r="C185" s="13" t="s">
        <v>41</v>
      </c>
      <c r="D185" s="13" t="s">
        <v>38</v>
      </c>
      <c r="E185" s="13" t="s">
        <v>121</v>
      </c>
      <c r="F185" s="13"/>
      <c r="G185" s="13"/>
      <c r="H185" s="36">
        <f>SUM(H186)</f>
        <v>114.6</v>
      </c>
    </row>
    <row r="186" spans="1:8" ht="12">
      <c r="A186" s="145" t="s">
        <v>171</v>
      </c>
      <c r="B186" s="42">
        <v>759</v>
      </c>
      <c r="C186" s="13" t="s">
        <v>41</v>
      </c>
      <c r="D186" s="13" t="s">
        <v>38</v>
      </c>
      <c r="E186" s="13" t="s">
        <v>34</v>
      </c>
      <c r="F186" s="13"/>
      <c r="G186" s="13"/>
      <c r="H186" s="36">
        <f>SUM(H187)</f>
        <v>114.6</v>
      </c>
    </row>
    <row r="187" spans="1:11" ht="24">
      <c r="A187" s="145" t="s">
        <v>92</v>
      </c>
      <c r="B187" s="42">
        <v>759</v>
      </c>
      <c r="C187" s="13" t="s">
        <v>41</v>
      </c>
      <c r="D187" s="13" t="s">
        <v>38</v>
      </c>
      <c r="E187" s="13" t="s">
        <v>34</v>
      </c>
      <c r="F187" s="13" t="s">
        <v>93</v>
      </c>
      <c r="G187" s="13"/>
      <c r="H187" s="36">
        <f>SUM(H188)</f>
        <v>114.6</v>
      </c>
      <c r="I187" s="80"/>
      <c r="J187" s="80"/>
      <c r="K187" s="80"/>
    </row>
    <row r="188" spans="1:8" ht="24">
      <c r="A188" s="145" t="s">
        <v>94</v>
      </c>
      <c r="B188" s="42">
        <v>759</v>
      </c>
      <c r="C188" s="13" t="s">
        <v>41</v>
      </c>
      <c r="D188" s="13" t="s">
        <v>38</v>
      </c>
      <c r="E188" s="13" t="s">
        <v>34</v>
      </c>
      <c r="F188" s="13" t="s">
        <v>95</v>
      </c>
      <c r="G188" s="13"/>
      <c r="H188" s="36">
        <f>H189</f>
        <v>114.6</v>
      </c>
    </row>
    <row r="189" spans="1:8" ht="12">
      <c r="A189" s="145" t="s">
        <v>148</v>
      </c>
      <c r="B189" s="42">
        <v>759</v>
      </c>
      <c r="C189" s="13" t="s">
        <v>41</v>
      </c>
      <c r="D189" s="13" t="s">
        <v>38</v>
      </c>
      <c r="E189" s="13" t="s">
        <v>34</v>
      </c>
      <c r="F189" s="13" t="s">
        <v>6</v>
      </c>
      <c r="G189" s="13" t="s">
        <v>9</v>
      </c>
      <c r="H189" s="36">
        <v>114.6</v>
      </c>
    </row>
    <row r="190" spans="1:8" ht="24">
      <c r="A190" s="144" t="s">
        <v>172</v>
      </c>
      <c r="B190" s="35">
        <v>759</v>
      </c>
      <c r="C190" s="68" t="s">
        <v>42</v>
      </c>
      <c r="D190" s="68" t="s">
        <v>51</v>
      </c>
      <c r="E190" s="68"/>
      <c r="F190" s="68"/>
      <c r="G190" s="68"/>
      <c r="H190" s="69">
        <f>H191</f>
        <v>0</v>
      </c>
    </row>
    <row r="191" spans="1:8" ht="24">
      <c r="A191" s="145" t="s">
        <v>36</v>
      </c>
      <c r="B191" s="42">
        <v>759</v>
      </c>
      <c r="C191" s="13" t="s">
        <v>42</v>
      </c>
      <c r="D191" s="13" t="s">
        <v>37</v>
      </c>
      <c r="E191" s="19">
        <v>7100000000</v>
      </c>
      <c r="F191" s="13"/>
      <c r="G191" s="13"/>
      <c r="H191" s="36">
        <f>H192</f>
        <v>0</v>
      </c>
    </row>
    <row r="192" spans="1:8" ht="24">
      <c r="A192" s="145" t="s">
        <v>173</v>
      </c>
      <c r="B192" s="42">
        <v>759</v>
      </c>
      <c r="C192" s="13" t="s">
        <v>42</v>
      </c>
      <c r="D192" s="13" t="s">
        <v>37</v>
      </c>
      <c r="E192" s="19">
        <v>7110020010</v>
      </c>
      <c r="F192" s="13"/>
      <c r="G192" s="13"/>
      <c r="H192" s="36">
        <f>H193</f>
        <v>0</v>
      </c>
    </row>
    <row r="193" spans="1:8" ht="12">
      <c r="A193" s="145" t="s">
        <v>122</v>
      </c>
      <c r="B193" s="42">
        <v>759</v>
      </c>
      <c r="C193" s="13" t="s">
        <v>42</v>
      </c>
      <c r="D193" s="13" t="s">
        <v>37</v>
      </c>
      <c r="E193" s="19">
        <v>7110020010</v>
      </c>
      <c r="F193" s="13" t="s">
        <v>52</v>
      </c>
      <c r="G193" s="13"/>
      <c r="H193" s="36">
        <f>H194</f>
        <v>0</v>
      </c>
    </row>
    <row r="194" spans="1:8" ht="12">
      <c r="A194" s="145" t="s">
        <v>174</v>
      </c>
      <c r="B194" s="42">
        <v>759</v>
      </c>
      <c r="C194" s="13" t="s">
        <v>42</v>
      </c>
      <c r="D194" s="13" t="s">
        <v>37</v>
      </c>
      <c r="E194" s="19">
        <v>7110020010</v>
      </c>
      <c r="F194" s="13" t="s">
        <v>35</v>
      </c>
      <c r="G194" s="13"/>
      <c r="H194" s="36">
        <v>0</v>
      </c>
    </row>
    <row r="195" spans="1:8" ht="12">
      <c r="A195" s="144" t="s">
        <v>49</v>
      </c>
      <c r="B195" s="67"/>
      <c r="C195" s="68"/>
      <c r="D195" s="68"/>
      <c r="E195" s="68"/>
      <c r="F195" s="68"/>
      <c r="G195" s="68"/>
      <c r="H195" s="86">
        <f>H10+H97+H104+H117+H144+H177+H171+H183+H190</f>
        <v>10556.2</v>
      </c>
    </row>
    <row r="196" spans="1:8" ht="12">
      <c r="A196" s="22"/>
      <c r="B196" s="25"/>
      <c r="C196" s="25"/>
      <c r="D196" s="25"/>
      <c r="E196" s="66"/>
      <c r="F196" s="25"/>
      <c r="G196" s="92"/>
      <c r="H196" s="24"/>
    </row>
    <row r="197" spans="1:8" ht="12">
      <c r="A197" s="23"/>
      <c r="B197" s="4"/>
      <c r="C197" s="92"/>
      <c r="D197" s="92"/>
      <c r="F197" s="92"/>
      <c r="G197" s="92"/>
      <c r="H197" s="24"/>
    </row>
    <row r="198" spans="1:7" ht="12">
      <c r="A198" s="78" t="s">
        <v>197</v>
      </c>
      <c r="B198" s="4"/>
      <c r="C198" s="92"/>
      <c r="D198" s="92"/>
      <c r="F198" s="92"/>
      <c r="G198" s="92"/>
    </row>
    <row r="199" spans="2:7" ht="12">
      <c r="B199" s="4"/>
      <c r="C199" s="92"/>
      <c r="D199" s="92"/>
      <c r="F199" s="92"/>
      <c r="G199" s="92"/>
    </row>
  </sheetData>
  <sheetProtection/>
  <mergeCells count="12">
    <mergeCell ref="A7:H7"/>
    <mergeCell ref="G1:H1"/>
    <mergeCell ref="A2:H2"/>
    <mergeCell ref="A3:H3"/>
    <mergeCell ref="A4:H4"/>
    <mergeCell ref="A5:H5"/>
    <mergeCell ref="G8:G9"/>
    <mergeCell ref="B8:B9"/>
    <mergeCell ref="C8:C9"/>
    <mergeCell ref="D8:D9"/>
    <mergeCell ref="E8:E9"/>
    <mergeCell ref="F8:F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2022-10-03T09:03:27Z</dcterms:modified>
  <cp:category/>
  <cp:version/>
  <cp:contentType/>
  <cp:contentStatus/>
</cp:coreProperties>
</file>